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BUGET 2015" sheetId="1" r:id="rId1"/>
  </sheets>
  <definedNames>
    <definedName name="Excel_BuiltIn_Print_Titles_1_1">'BUGET 2015'!$A$11:$FY$12</definedName>
    <definedName name="Excel_BuiltIn_Print_Titles_1_1_1">'BUGET 2015'!$A$11:$FY$11</definedName>
    <definedName name="Excel_BuiltIn_Print_Titles_1_1_1_1">#REF!</definedName>
    <definedName name="Excel_BuiltIn_Print_Titles_2">#REF!</definedName>
    <definedName name="Excel_BuiltIn_Print_Titles_3">#REF!</definedName>
    <definedName name="_xlnm.Print_Titles" localSheetId="0">'BUGET 2015'!$11:$12</definedName>
  </definedNames>
  <calcPr fullCalcOnLoad="1"/>
</workbook>
</file>

<file path=xl/sharedStrings.xml><?xml version="1.0" encoding="utf-8"?>
<sst xmlns="http://schemas.openxmlformats.org/spreadsheetml/2006/main" count="157" uniqueCount="157">
  <si>
    <r>
      <t xml:space="preserve">                                          </t>
    </r>
    <r>
      <rPr>
        <b/>
        <sz val="10"/>
        <rFont val="Arial"/>
        <family val="2"/>
      </rPr>
      <t>AUTORITATEA NAŢIONALĂ DE REGLEMENTARE PENTRU SERVICIILE COMUNITARE DE UTILITĂŢI PUBLICE</t>
    </r>
  </si>
  <si>
    <t>Capitolul bugetar 51.01 AUTORITĂŢI PUBLICE ŞI ACŢIUNI EXTERNE</t>
  </si>
  <si>
    <t>- mii lei -</t>
  </si>
  <si>
    <t>Indicator</t>
  </si>
  <si>
    <t>Cod</t>
  </si>
  <si>
    <t>TOTAL BUGET</t>
  </si>
  <si>
    <t>CHELTUIELI CURENTE</t>
  </si>
  <si>
    <t>51.01.01</t>
  </si>
  <si>
    <t>TITLUL I CHELTUIELI DE PERSONAL</t>
  </si>
  <si>
    <t>Cheltuieli salariale în bani</t>
  </si>
  <si>
    <t>10.01</t>
  </si>
  <si>
    <t>Salarii de bază</t>
  </si>
  <si>
    <t>10.01.01</t>
  </si>
  <si>
    <t>Salarii de merit</t>
  </si>
  <si>
    <t>10.01.02</t>
  </si>
  <si>
    <t>Indemnizaţii de conducere</t>
  </si>
  <si>
    <t>10.01.03</t>
  </si>
  <si>
    <t>Spor de vechime</t>
  </si>
  <si>
    <t>10.01.04</t>
  </si>
  <si>
    <t>Sporuri pentru conditii munca</t>
  </si>
  <si>
    <t>10.01.05</t>
  </si>
  <si>
    <t xml:space="preserve">Alte sporuri </t>
  </si>
  <si>
    <t>10.01.06</t>
  </si>
  <si>
    <t>Ore suplimentare</t>
  </si>
  <si>
    <t>10.01.07</t>
  </si>
  <si>
    <t>Fond de premii</t>
  </si>
  <si>
    <t>10.01.08</t>
  </si>
  <si>
    <t>10.01.08.01</t>
  </si>
  <si>
    <t>10.01.08.02</t>
  </si>
  <si>
    <t>Prima de vacanta</t>
  </si>
  <si>
    <t>10.01.09</t>
  </si>
  <si>
    <t xml:space="preserve">Indemnizaţii plătite unor persoane din afara unităţii </t>
  </si>
  <si>
    <t>10.01.12</t>
  </si>
  <si>
    <t xml:space="preserve">Indemnizaţii de delegare </t>
  </si>
  <si>
    <t>10.01.13</t>
  </si>
  <si>
    <t>10.01.13.01</t>
  </si>
  <si>
    <t>10.01.13.02</t>
  </si>
  <si>
    <t>Indemnizaţii de detaşare</t>
  </si>
  <si>
    <t>10.01.14</t>
  </si>
  <si>
    <t>Alocatii pentru locuinte</t>
  </si>
  <si>
    <t>10.01.16</t>
  </si>
  <si>
    <t xml:space="preserve">Alte drepturi salariale în bani </t>
  </si>
  <si>
    <t>10.01.30</t>
  </si>
  <si>
    <t>Cheltuieli salariale în natură</t>
  </si>
  <si>
    <t>10.02</t>
  </si>
  <si>
    <t>Norma de hrană</t>
  </si>
  <si>
    <t>10.02.02</t>
  </si>
  <si>
    <t xml:space="preserve">Locuinţă de serviciu folosită de salariat şi familia sa </t>
  </si>
  <si>
    <t>10.02.04</t>
  </si>
  <si>
    <t>Contribuţii</t>
  </si>
  <si>
    <t>10.03</t>
  </si>
  <si>
    <t xml:space="preserve">Contribuţii de asigurări sociale de stat </t>
  </si>
  <si>
    <t>10.03.01</t>
  </si>
  <si>
    <t>Contribuţii de asigurări de şomaj</t>
  </si>
  <si>
    <t>10.03.02</t>
  </si>
  <si>
    <t xml:space="preserve">Contribuţii de asigurări sociale de sănătate </t>
  </si>
  <si>
    <t>10.03.03</t>
  </si>
  <si>
    <t>Contribuţii de asigurări pentru accidente de muncă şi boli profesionale</t>
  </si>
  <si>
    <t>10.03.04</t>
  </si>
  <si>
    <t xml:space="preserve">Contribuţii pentru concedii şi indemnizaţii </t>
  </si>
  <si>
    <t>10.03.06</t>
  </si>
  <si>
    <t>TITLUL II BUNURI ŞI SERVICII</t>
  </si>
  <si>
    <t>Bunuri şi servicii</t>
  </si>
  <si>
    <t>20.01</t>
  </si>
  <si>
    <t>Furnituri de birou</t>
  </si>
  <si>
    <t>20.01.01</t>
  </si>
  <si>
    <t>Materiale pentru curăţenie</t>
  </si>
  <si>
    <t>20.01.02</t>
  </si>
  <si>
    <t>Încălzit, iluminat şi forţă motrice</t>
  </si>
  <si>
    <t>20.01.03</t>
  </si>
  <si>
    <t>Apă, canal şi salubritate</t>
  </si>
  <si>
    <t>20.01.04</t>
  </si>
  <si>
    <t>Carburanţi şi lubrifianţi</t>
  </si>
  <si>
    <t>20.01.05</t>
  </si>
  <si>
    <t>Piese de schimb</t>
  </si>
  <si>
    <t>20.01.06</t>
  </si>
  <si>
    <t>Poştă, telecomunicaţii, radio, tv, internet</t>
  </si>
  <si>
    <t>20.01.08</t>
  </si>
  <si>
    <t>Materiale şi prestări servicii cu caracter funcţional</t>
  </si>
  <si>
    <t>20.01.09</t>
  </si>
  <si>
    <t>Alte bunuri şi servicii pentru întreţinere şi funcţionare</t>
  </si>
  <si>
    <t>20.01.30</t>
  </si>
  <si>
    <t>Reparaţii curente</t>
  </si>
  <si>
    <t>20.02</t>
  </si>
  <si>
    <t>Bunuri de natura obiectelor de inventar</t>
  </si>
  <si>
    <t>20.05</t>
  </si>
  <si>
    <t>Alte obiecte de inventar</t>
  </si>
  <si>
    <t>20.05.30</t>
  </si>
  <si>
    <t>Deplasări, detaşări, transferări</t>
  </si>
  <si>
    <t>20.06</t>
  </si>
  <si>
    <t>Deplasări interne, detaşări, transferări</t>
  </si>
  <si>
    <t>20.06.01</t>
  </si>
  <si>
    <t>Deplasări în strainătate</t>
  </si>
  <si>
    <t>20.06.02</t>
  </si>
  <si>
    <t>Cărţi, publicaţii, şi materiale documentare</t>
  </si>
  <si>
    <t>20.11</t>
  </si>
  <si>
    <t>Pregătire profesională</t>
  </si>
  <si>
    <t>20.13</t>
  </si>
  <si>
    <t>Protecţia muncii</t>
  </si>
  <si>
    <t>20.14</t>
  </si>
  <si>
    <t>Alte cheltuieli</t>
  </si>
  <si>
    <t>20.30</t>
  </si>
  <si>
    <t>Reclamă şi publicitate</t>
  </si>
  <si>
    <t>20.30.01</t>
  </si>
  <si>
    <t>Protocol şi reprezentare</t>
  </si>
  <si>
    <t>20.30.02</t>
  </si>
  <si>
    <t>Chirii</t>
  </si>
  <si>
    <t>20.30.04</t>
  </si>
  <si>
    <t>Fondul Preşedintelui/Fondul conducătorului instituţiei publice</t>
  </si>
  <si>
    <t>20.30.07</t>
  </si>
  <si>
    <t>Executarea silită a creanţelor bugetare</t>
  </si>
  <si>
    <t>20.30.09</t>
  </si>
  <si>
    <t>Alte cheltuieli cu bunuri şi servicii</t>
  </si>
  <si>
    <t>20.30.30</t>
  </si>
  <si>
    <r>
      <t xml:space="preserve">         </t>
    </r>
    <r>
      <rPr>
        <sz val="8"/>
        <rFont val="Arial"/>
        <family val="2"/>
      </rPr>
      <t>- Premiu lunar</t>
    </r>
  </si>
  <si>
    <r>
      <t xml:space="preserve">         </t>
    </r>
    <r>
      <rPr>
        <sz val="8"/>
        <rFont val="Arial"/>
        <family val="2"/>
      </rPr>
      <t xml:space="preserve">- Premiu anual </t>
    </r>
  </si>
  <si>
    <r>
      <t xml:space="preserve">         </t>
    </r>
    <r>
      <rPr>
        <sz val="8"/>
        <rFont val="Arial"/>
        <family val="2"/>
      </rPr>
      <t>- interne</t>
    </r>
  </si>
  <si>
    <r>
      <t xml:space="preserve">         </t>
    </r>
    <r>
      <rPr>
        <sz val="8"/>
        <rFont val="Arial"/>
        <family val="2"/>
      </rPr>
      <t>- externe</t>
    </r>
  </si>
  <si>
    <t>Proiecte cu finanțare din fonduri externe nerambursabile (FEN)</t>
  </si>
  <si>
    <t>Programe din Fondul Social European</t>
  </si>
  <si>
    <t>56.02</t>
  </si>
  <si>
    <t>DORU CIOCAN</t>
  </si>
  <si>
    <t>PREȘEDINTE</t>
  </si>
  <si>
    <t xml:space="preserve">Trim II </t>
  </si>
  <si>
    <t>Trim I</t>
  </si>
  <si>
    <t>Trim III</t>
  </si>
  <si>
    <t>A</t>
  </si>
  <si>
    <t>B</t>
  </si>
  <si>
    <t>APROB,</t>
  </si>
  <si>
    <t>MINISTRU,</t>
  </si>
  <si>
    <t>Prime de asigurare non -viață</t>
  </si>
  <si>
    <t>20.30.03</t>
  </si>
  <si>
    <t>CHELTUIELI DE CAPITAL</t>
  </si>
  <si>
    <t>Active fixe (inclusiv reparații capitale)</t>
  </si>
  <si>
    <t>Construcții</t>
  </si>
  <si>
    <t>Mașini, echipamente și mijloace de transport</t>
  </si>
  <si>
    <t>TITLUL X ACTIVE NEFINANCIARE</t>
  </si>
  <si>
    <t>Mobilier, aparatură și alte active corporale</t>
  </si>
  <si>
    <t>Alte active fixe</t>
  </si>
  <si>
    <t>71.01</t>
  </si>
  <si>
    <t>71.01.01</t>
  </si>
  <si>
    <t>71.01.02</t>
  </si>
  <si>
    <t>71.01.03</t>
  </si>
  <si>
    <t>71.01.30</t>
  </si>
  <si>
    <t>MINISTERUL DEZVOLTĂRII REGIONALE ȘI ADMINISTRAȚIEI PUBLICE</t>
  </si>
  <si>
    <r>
      <t xml:space="preserve">                                                                                                                      </t>
    </r>
    <r>
      <rPr>
        <b/>
        <sz val="10"/>
        <rFont val="Arial"/>
        <family val="2"/>
      </rPr>
      <t>BUGET CHELTUIELI PE ANUL 2015</t>
    </r>
  </si>
  <si>
    <t xml:space="preserve">DIRECTOR FINANCIAR, CONTABILITATE, ADMINISTRATIV </t>
  </si>
  <si>
    <t xml:space="preserve">                        GEORGETA BREZEANU</t>
  </si>
  <si>
    <t>Program 2015</t>
  </si>
  <si>
    <t>AVIZAT MDRAP</t>
  </si>
  <si>
    <t xml:space="preserve">          DIRECTOR GENERAL</t>
  </si>
  <si>
    <t xml:space="preserve">         ȘEF SERVICIU</t>
  </si>
  <si>
    <t xml:space="preserve">           MELANIA RUSNAC</t>
  </si>
  <si>
    <t xml:space="preserve">    OANA SACHELARI</t>
  </si>
  <si>
    <t>SEVIL SHHAIDEH</t>
  </si>
  <si>
    <t>1=2+3+4+5</t>
  </si>
  <si>
    <t>Trim IV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</si>
</sst>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Lucida Sans Unicode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4" fontId="26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/>
    </xf>
    <xf numFmtId="16" fontId="23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20" fillId="0" borderId="0" xfId="0" applyNumberFormat="1" applyFont="1" applyAlignment="1">
      <alignment horizontal="center"/>
    </xf>
    <xf numFmtId="4" fontId="24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6" fillId="0" borderId="10" xfId="0" applyNumberFormat="1" applyFont="1" applyBorder="1" applyAlignment="1">
      <alignment vertical="center"/>
    </xf>
    <xf numFmtId="16" fontId="22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50</xdr:row>
      <xdr:rowOff>9525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9353550" y="836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9525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9353550" y="836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9525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9353550" y="836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9525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9353550" y="836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98"/>
  <sheetViews>
    <sheetView tabSelected="1" workbookViewId="0" topLeftCell="A1">
      <selection activeCell="B97" sqref="B97"/>
    </sheetView>
  </sheetViews>
  <sheetFormatPr defaultColWidth="9.140625" defaultRowHeight="12.75"/>
  <cols>
    <col min="1" max="1" width="52.57421875" style="0" customWidth="1"/>
    <col min="2" max="2" width="10.57421875" style="0" customWidth="1"/>
    <col min="3" max="7" width="15.421875" style="0" customWidth="1"/>
  </cols>
  <sheetData>
    <row r="1" spans="1:6" ht="12.75">
      <c r="A1" s="5" t="s">
        <v>144</v>
      </c>
      <c r="C1" s="2"/>
      <c r="D1" s="2"/>
      <c r="E1" s="2"/>
      <c r="F1" s="39" t="s">
        <v>128</v>
      </c>
    </row>
    <row r="2" spans="1:5" ht="12.75">
      <c r="A2" s="3"/>
      <c r="C2" s="2"/>
      <c r="D2" s="2"/>
      <c r="E2" s="2"/>
    </row>
    <row r="3" spans="1:6" ht="12.75">
      <c r="A3" s="3"/>
      <c r="C3" s="2"/>
      <c r="D3" s="2"/>
      <c r="E3" s="2"/>
      <c r="F3" s="39" t="s">
        <v>129</v>
      </c>
    </row>
    <row r="4" spans="3:6" ht="12.75">
      <c r="C4" s="2"/>
      <c r="D4" s="2"/>
      <c r="E4" s="2"/>
      <c r="F4" s="39" t="s">
        <v>154</v>
      </c>
    </row>
    <row r="5" spans="3:6" ht="12.75">
      <c r="C5" s="2"/>
      <c r="D5" s="2"/>
      <c r="E5" s="2"/>
      <c r="F5" s="39"/>
    </row>
    <row r="6" spans="3:7" ht="12.75">
      <c r="C6" s="2"/>
      <c r="D6" s="2"/>
      <c r="E6" s="2"/>
      <c r="F6" s="2"/>
      <c r="G6" s="39"/>
    </row>
    <row r="7" spans="1:7" ht="12.75" customHeight="1">
      <c r="A7" s="48" t="s">
        <v>145</v>
      </c>
      <c r="C7" s="2"/>
      <c r="D7" s="2"/>
      <c r="E7" s="2"/>
      <c r="F7" s="2"/>
      <c r="G7" s="39"/>
    </row>
    <row r="8" spans="1:7" ht="12.75">
      <c r="A8" s="1" t="s">
        <v>0</v>
      </c>
      <c r="C8" s="2"/>
      <c r="D8" s="2"/>
      <c r="E8" s="2"/>
      <c r="F8" s="2"/>
      <c r="G8" s="39"/>
    </row>
    <row r="9" spans="1:7" ht="12.75">
      <c r="A9" s="1"/>
      <c r="B9" s="46"/>
      <c r="C9" s="2"/>
      <c r="D9" s="2"/>
      <c r="E9" s="2"/>
      <c r="F9" s="2"/>
      <c r="G9" s="39"/>
    </row>
    <row r="10" spans="1:6" ht="12.75">
      <c r="A10" s="3" t="s">
        <v>1</v>
      </c>
      <c r="C10" s="2"/>
      <c r="D10" s="2"/>
      <c r="E10" s="2" t="s">
        <v>2</v>
      </c>
      <c r="F10" s="2"/>
    </row>
    <row r="11" spans="1:182" s="4" customFormat="1" ht="22.5" customHeight="1">
      <c r="A11" s="10" t="s">
        <v>3</v>
      </c>
      <c r="B11" s="10" t="s">
        <v>4</v>
      </c>
      <c r="C11" s="11" t="s">
        <v>148</v>
      </c>
      <c r="D11" s="11" t="s">
        <v>124</v>
      </c>
      <c r="E11" s="11" t="s">
        <v>123</v>
      </c>
      <c r="F11" s="11" t="s">
        <v>125</v>
      </c>
      <c r="G11" s="11" t="s">
        <v>156</v>
      </c>
      <c r="FP11"/>
      <c r="FQ11"/>
      <c r="FR11"/>
      <c r="FS11"/>
      <c r="FT11"/>
      <c r="FU11"/>
      <c r="FV11"/>
      <c r="FW11"/>
      <c r="FX11"/>
      <c r="FY11"/>
      <c r="FZ11"/>
    </row>
    <row r="12" spans="1:182" s="4" customFormat="1" ht="12" customHeight="1">
      <c r="A12" s="10" t="s">
        <v>126</v>
      </c>
      <c r="B12" s="10" t="s">
        <v>127</v>
      </c>
      <c r="C12" s="11" t="s">
        <v>155</v>
      </c>
      <c r="D12" s="11">
        <v>2</v>
      </c>
      <c r="E12" s="11">
        <v>3</v>
      </c>
      <c r="F12" s="11">
        <v>4</v>
      </c>
      <c r="G12" s="11">
        <v>5</v>
      </c>
      <c r="FP12"/>
      <c r="FQ12"/>
      <c r="FR12"/>
      <c r="FS12"/>
      <c r="FT12"/>
      <c r="FU12"/>
      <c r="FV12"/>
      <c r="FW12"/>
      <c r="FX12"/>
      <c r="FY12"/>
      <c r="FZ12"/>
    </row>
    <row r="13" spans="1:182" s="4" customFormat="1" ht="12" customHeight="1">
      <c r="A13" s="9" t="s">
        <v>5</v>
      </c>
      <c r="B13" s="10">
        <v>5001</v>
      </c>
      <c r="C13" s="12">
        <f>C14+C74</f>
        <v>6514</v>
      </c>
      <c r="D13" s="12">
        <f>D14+D74</f>
        <v>1615</v>
      </c>
      <c r="E13" s="12">
        <f>E14+E74</f>
        <v>1480</v>
      </c>
      <c r="F13" s="12">
        <f>F14+F74</f>
        <v>2064</v>
      </c>
      <c r="G13" s="12">
        <f>G14+G74</f>
        <v>1355</v>
      </c>
      <c r="FP13"/>
      <c r="FQ13"/>
      <c r="FR13"/>
      <c r="FS13"/>
      <c r="FT13"/>
      <c r="FU13"/>
      <c r="FV13"/>
      <c r="FW13"/>
      <c r="FX13"/>
      <c r="FY13"/>
      <c r="FZ13"/>
    </row>
    <row r="14" spans="1:7" ht="12" customHeight="1">
      <c r="A14" s="13" t="s">
        <v>6</v>
      </c>
      <c r="B14" s="14" t="s">
        <v>7</v>
      </c>
      <c r="C14" s="12">
        <f>C15+C44+C72</f>
        <v>5737</v>
      </c>
      <c r="D14" s="12">
        <f>D15+D44</f>
        <v>1480</v>
      </c>
      <c r="E14" s="12">
        <f>E15+E44</f>
        <v>1480</v>
      </c>
      <c r="F14" s="12">
        <f>F15+F44</f>
        <v>1422</v>
      </c>
      <c r="G14" s="12">
        <f>G15+G44+G72</f>
        <v>1355</v>
      </c>
    </row>
    <row r="15" spans="1:7" ht="12.75">
      <c r="A15" s="13" t="s">
        <v>8</v>
      </c>
      <c r="B15" s="15">
        <v>10</v>
      </c>
      <c r="C15" s="12">
        <f>C16+C35+C38</f>
        <v>4425</v>
      </c>
      <c r="D15" s="12">
        <f>D16+D35+D38</f>
        <v>1150</v>
      </c>
      <c r="E15" s="12">
        <f>E16+E35+E38</f>
        <v>1150</v>
      </c>
      <c r="F15" s="12">
        <f>F16+F35+F38</f>
        <v>1150</v>
      </c>
      <c r="G15" s="12">
        <f>G16+G35+G38</f>
        <v>975</v>
      </c>
    </row>
    <row r="16" spans="1:7" ht="12.75">
      <c r="A16" s="13" t="s">
        <v>9</v>
      </c>
      <c r="B16" s="16" t="s">
        <v>10</v>
      </c>
      <c r="C16" s="12">
        <f>SUM(C17:C34)-C29</f>
        <v>3034</v>
      </c>
      <c r="D16" s="12">
        <f>D17+D29+D34</f>
        <v>764</v>
      </c>
      <c r="E16" s="12">
        <f>E17+E29+E34</f>
        <v>770</v>
      </c>
      <c r="F16" s="12">
        <f>F17+F29+F34</f>
        <v>746</v>
      </c>
      <c r="G16" s="12">
        <f>G17+G29+G34</f>
        <v>754</v>
      </c>
    </row>
    <row r="17" spans="1:7" ht="12.75">
      <c r="A17" s="17" t="s">
        <v>11</v>
      </c>
      <c r="B17" s="18" t="s">
        <v>12</v>
      </c>
      <c r="C17" s="19">
        <f aca="true" t="shared" si="0" ref="C17:C48">D17+E17+F17+G17</f>
        <v>2641</v>
      </c>
      <c r="D17" s="19">
        <v>657</v>
      </c>
      <c r="E17" s="19">
        <v>683</v>
      </c>
      <c r="F17" s="19">
        <v>620</v>
      </c>
      <c r="G17" s="19">
        <v>681</v>
      </c>
    </row>
    <row r="18" spans="1:7" ht="12.75">
      <c r="A18" s="17" t="s">
        <v>13</v>
      </c>
      <c r="B18" s="18" t="s">
        <v>14</v>
      </c>
      <c r="C18" s="19">
        <f t="shared" si="0"/>
        <v>0</v>
      </c>
      <c r="D18" s="20">
        <v>0</v>
      </c>
      <c r="E18" s="20">
        <v>0</v>
      </c>
      <c r="F18" s="20">
        <v>0</v>
      </c>
      <c r="G18" s="20">
        <v>0</v>
      </c>
    </row>
    <row r="19" spans="1:182" s="5" customFormat="1" ht="12.75">
      <c r="A19" s="17" t="s">
        <v>15</v>
      </c>
      <c r="B19" s="18" t="s">
        <v>16</v>
      </c>
      <c r="C19" s="19">
        <f t="shared" si="0"/>
        <v>0</v>
      </c>
      <c r="D19" s="20">
        <v>0</v>
      </c>
      <c r="E19" s="20">
        <v>0</v>
      </c>
      <c r="F19" s="20">
        <v>0</v>
      </c>
      <c r="G19" s="20">
        <v>0</v>
      </c>
      <c r="FP19"/>
      <c r="FQ19"/>
      <c r="FR19"/>
      <c r="FS19"/>
      <c r="FT19"/>
      <c r="FU19"/>
      <c r="FV19"/>
      <c r="FW19"/>
      <c r="FX19"/>
      <c r="FY19"/>
      <c r="FZ19"/>
    </row>
    <row r="20" spans="1:182" s="5" customFormat="1" ht="12.75">
      <c r="A20" s="17" t="s">
        <v>17</v>
      </c>
      <c r="B20" s="18" t="s">
        <v>18</v>
      </c>
      <c r="C20" s="19">
        <f t="shared" si="0"/>
        <v>0</v>
      </c>
      <c r="D20" s="20">
        <v>0</v>
      </c>
      <c r="E20" s="20">
        <v>0</v>
      </c>
      <c r="F20" s="20">
        <v>0</v>
      </c>
      <c r="G20" s="20">
        <v>0</v>
      </c>
      <c r="FP20"/>
      <c r="FQ20"/>
      <c r="FR20"/>
      <c r="FS20"/>
      <c r="FT20"/>
      <c r="FU20"/>
      <c r="FV20"/>
      <c r="FW20"/>
      <c r="FX20"/>
      <c r="FY20"/>
      <c r="FZ20"/>
    </row>
    <row r="21" spans="1:182" s="5" customFormat="1" ht="12.75">
      <c r="A21" s="17" t="s">
        <v>19</v>
      </c>
      <c r="B21" s="18" t="s">
        <v>20</v>
      </c>
      <c r="C21" s="19">
        <f t="shared" si="0"/>
        <v>0</v>
      </c>
      <c r="D21" s="20">
        <v>0</v>
      </c>
      <c r="E21" s="20">
        <v>0</v>
      </c>
      <c r="F21" s="20">
        <v>0</v>
      </c>
      <c r="G21" s="20">
        <v>0</v>
      </c>
      <c r="FP21"/>
      <c r="FQ21"/>
      <c r="FR21"/>
      <c r="FS21"/>
      <c r="FT21"/>
      <c r="FU21"/>
      <c r="FV21"/>
      <c r="FW21"/>
      <c r="FX21"/>
      <c r="FY21"/>
      <c r="FZ21"/>
    </row>
    <row r="22" spans="1:7" ht="12.75">
      <c r="A22" s="17" t="s">
        <v>21</v>
      </c>
      <c r="B22" s="18" t="s">
        <v>22</v>
      </c>
      <c r="C22" s="19">
        <f t="shared" si="0"/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ht="12.75">
      <c r="A23" s="17" t="s">
        <v>23</v>
      </c>
      <c r="B23" s="18" t="s">
        <v>24</v>
      </c>
      <c r="C23" s="19">
        <f t="shared" si="0"/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17" t="s">
        <v>25</v>
      </c>
      <c r="B24" s="18" t="s">
        <v>26</v>
      </c>
      <c r="C24" s="19">
        <f t="shared" si="0"/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13.5">
      <c r="A25" s="21" t="s">
        <v>114</v>
      </c>
      <c r="B25" s="18" t="s">
        <v>27</v>
      </c>
      <c r="C25" s="19">
        <f t="shared" si="0"/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3.5">
      <c r="A26" s="21" t="s">
        <v>115</v>
      </c>
      <c r="B26" s="18" t="s">
        <v>28</v>
      </c>
      <c r="C26" s="19">
        <f t="shared" si="0"/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12.75">
      <c r="A27" s="17" t="s">
        <v>29</v>
      </c>
      <c r="B27" s="18" t="s">
        <v>30</v>
      </c>
      <c r="C27" s="19">
        <f t="shared" si="0"/>
        <v>0</v>
      </c>
      <c r="D27" s="20">
        <v>0</v>
      </c>
      <c r="E27" s="20">
        <v>0</v>
      </c>
      <c r="F27" s="20">
        <v>0</v>
      </c>
      <c r="G27" s="20">
        <v>0</v>
      </c>
    </row>
    <row r="28" spans="1:182" s="5" customFormat="1" ht="12.75">
      <c r="A28" s="17" t="s">
        <v>31</v>
      </c>
      <c r="B28" s="18" t="s">
        <v>32</v>
      </c>
      <c r="C28" s="19">
        <f t="shared" si="0"/>
        <v>0</v>
      </c>
      <c r="D28" s="20">
        <v>0</v>
      </c>
      <c r="E28" s="20">
        <v>0</v>
      </c>
      <c r="F28" s="20">
        <v>0</v>
      </c>
      <c r="G28" s="20">
        <v>0</v>
      </c>
      <c r="FP28"/>
      <c r="FQ28"/>
      <c r="FR28"/>
      <c r="FS28"/>
      <c r="FT28"/>
      <c r="FU28"/>
      <c r="FV28"/>
      <c r="FW28"/>
      <c r="FX28"/>
      <c r="FY28"/>
      <c r="FZ28"/>
    </row>
    <row r="29" spans="1:7" ht="12.75">
      <c r="A29" s="22" t="s">
        <v>33</v>
      </c>
      <c r="B29" s="18" t="s">
        <v>34</v>
      </c>
      <c r="C29" s="19">
        <f t="shared" si="0"/>
        <v>23</v>
      </c>
      <c r="D29" s="20">
        <f>SUM(D30,D31)</f>
        <v>5</v>
      </c>
      <c r="E29" s="20">
        <f>SUM(E30,E31)</f>
        <v>7</v>
      </c>
      <c r="F29" s="20">
        <f>SUM(F30,F31)</f>
        <v>6</v>
      </c>
      <c r="G29" s="20">
        <f>SUM(G30,G31)</f>
        <v>5</v>
      </c>
    </row>
    <row r="30" spans="1:7" ht="13.5">
      <c r="A30" s="21" t="s">
        <v>116</v>
      </c>
      <c r="B30" s="18" t="s">
        <v>35</v>
      </c>
      <c r="C30" s="19">
        <f t="shared" si="0"/>
        <v>13</v>
      </c>
      <c r="D30" s="20">
        <v>2</v>
      </c>
      <c r="E30" s="20">
        <v>3</v>
      </c>
      <c r="F30" s="20">
        <v>4</v>
      </c>
      <c r="G30" s="20">
        <v>4</v>
      </c>
    </row>
    <row r="31" spans="1:7" ht="13.5">
      <c r="A31" s="21" t="s">
        <v>117</v>
      </c>
      <c r="B31" s="18" t="s">
        <v>36</v>
      </c>
      <c r="C31" s="19">
        <f t="shared" si="0"/>
        <v>10</v>
      </c>
      <c r="D31" s="20">
        <v>3</v>
      </c>
      <c r="E31" s="20">
        <v>4</v>
      </c>
      <c r="F31" s="20">
        <v>2</v>
      </c>
      <c r="G31" s="20">
        <v>1</v>
      </c>
    </row>
    <row r="32" spans="1:182" s="6" customFormat="1" ht="12.75" customHeight="1">
      <c r="A32" s="17" t="s">
        <v>37</v>
      </c>
      <c r="B32" s="23" t="s">
        <v>38</v>
      </c>
      <c r="C32" s="19">
        <f t="shared" si="0"/>
        <v>0</v>
      </c>
      <c r="D32" s="20">
        <v>0</v>
      </c>
      <c r="E32" s="20">
        <v>0</v>
      </c>
      <c r="F32" s="20">
        <v>0</v>
      </c>
      <c r="G32" s="24">
        <v>0</v>
      </c>
      <c r="FP32"/>
      <c r="FQ32"/>
      <c r="FR32"/>
      <c r="FS32"/>
      <c r="FT32"/>
      <c r="FU32"/>
      <c r="FV32"/>
      <c r="FW32"/>
      <c r="FX32"/>
      <c r="FY32"/>
      <c r="FZ32"/>
    </row>
    <row r="33" spans="1:7" ht="12" customHeight="1">
      <c r="A33" s="25" t="s">
        <v>39</v>
      </c>
      <c r="B33" s="18" t="s">
        <v>40</v>
      </c>
      <c r="C33" s="19">
        <f t="shared" si="0"/>
        <v>0</v>
      </c>
      <c r="D33" s="20">
        <v>0</v>
      </c>
      <c r="E33" s="20">
        <v>0</v>
      </c>
      <c r="F33" s="20">
        <v>0</v>
      </c>
      <c r="G33" s="19">
        <v>0</v>
      </c>
    </row>
    <row r="34" spans="1:7" ht="12.75">
      <c r="A34" s="17" t="s">
        <v>41</v>
      </c>
      <c r="B34" s="18" t="s">
        <v>42</v>
      </c>
      <c r="C34" s="19">
        <f t="shared" si="0"/>
        <v>370</v>
      </c>
      <c r="D34" s="19">
        <v>102</v>
      </c>
      <c r="E34" s="19">
        <v>80</v>
      </c>
      <c r="F34" s="19">
        <v>120</v>
      </c>
      <c r="G34" s="19">
        <v>68</v>
      </c>
    </row>
    <row r="35" spans="1:7" ht="12.75">
      <c r="A35" s="13" t="s">
        <v>43</v>
      </c>
      <c r="B35" s="16" t="s">
        <v>44</v>
      </c>
      <c r="C35" s="44">
        <f t="shared" si="0"/>
        <v>681</v>
      </c>
      <c r="D35" s="26">
        <f>SUM(D36,D37)</f>
        <v>188</v>
      </c>
      <c r="E35" s="26">
        <f>SUM(E36,E37)</f>
        <v>188</v>
      </c>
      <c r="F35" s="26">
        <f>SUM(F36,F37)</f>
        <v>162</v>
      </c>
      <c r="G35" s="26">
        <f>SUM(G36,G37)</f>
        <v>143</v>
      </c>
    </row>
    <row r="36" spans="1:7" ht="12.75">
      <c r="A36" s="17" t="s">
        <v>45</v>
      </c>
      <c r="B36" s="18" t="s">
        <v>46</v>
      </c>
      <c r="C36" s="19">
        <f t="shared" si="0"/>
        <v>681</v>
      </c>
      <c r="D36" s="41">
        <v>188</v>
      </c>
      <c r="E36" s="41">
        <v>188</v>
      </c>
      <c r="F36" s="41">
        <v>162</v>
      </c>
      <c r="G36" s="41">
        <v>143</v>
      </c>
    </row>
    <row r="37" spans="1:7" ht="12.75">
      <c r="A37" s="17" t="s">
        <v>47</v>
      </c>
      <c r="B37" s="18" t="s">
        <v>48</v>
      </c>
      <c r="C37" s="19">
        <f t="shared" si="0"/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2.75">
      <c r="A38" s="13" t="s">
        <v>49</v>
      </c>
      <c r="B38" s="16" t="s">
        <v>50</v>
      </c>
      <c r="C38" s="44">
        <f t="shared" si="0"/>
        <v>710</v>
      </c>
      <c r="D38" s="26">
        <f>SUM(D39:D43)</f>
        <v>198</v>
      </c>
      <c r="E38" s="26">
        <f>SUM(E39:E43)</f>
        <v>192</v>
      </c>
      <c r="F38" s="26">
        <f>SUM(F39:F43)</f>
        <v>242</v>
      </c>
      <c r="G38" s="26">
        <f>SUM(G39:G43)</f>
        <v>78</v>
      </c>
    </row>
    <row r="39" spans="1:7" ht="12.75">
      <c r="A39" s="17" t="s">
        <v>51</v>
      </c>
      <c r="B39" s="18" t="s">
        <v>52</v>
      </c>
      <c r="C39" s="19">
        <f t="shared" si="0"/>
        <v>479</v>
      </c>
      <c r="D39" s="19">
        <v>137</v>
      </c>
      <c r="E39" s="19">
        <v>135</v>
      </c>
      <c r="F39" s="19">
        <v>185</v>
      </c>
      <c r="G39" s="19">
        <v>22</v>
      </c>
    </row>
    <row r="40" spans="1:7" ht="12.75">
      <c r="A40" s="17" t="s">
        <v>53</v>
      </c>
      <c r="B40" s="18" t="s">
        <v>54</v>
      </c>
      <c r="C40" s="19">
        <f t="shared" si="0"/>
        <v>17</v>
      </c>
      <c r="D40" s="19">
        <v>5</v>
      </c>
      <c r="E40" s="19">
        <v>4</v>
      </c>
      <c r="F40" s="19">
        <v>4</v>
      </c>
      <c r="G40" s="19">
        <v>4</v>
      </c>
    </row>
    <row r="41" spans="1:182" s="5" customFormat="1" ht="12.75">
      <c r="A41" s="17" t="s">
        <v>55</v>
      </c>
      <c r="B41" s="18" t="s">
        <v>56</v>
      </c>
      <c r="C41" s="19">
        <f t="shared" si="0"/>
        <v>180</v>
      </c>
      <c r="D41" s="19">
        <v>46</v>
      </c>
      <c r="E41" s="19">
        <v>45</v>
      </c>
      <c r="F41" s="19">
        <v>45</v>
      </c>
      <c r="G41" s="19">
        <v>44</v>
      </c>
      <c r="FP41"/>
      <c r="FQ41"/>
      <c r="FR41"/>
      <c r="FS41"/>
      <c r="FT41"/>
      <c r="FU41"/>
      <c r="FV41"/>
      <c r="FW41"/>
      <c r="FX41"/>
      <c r="FY41"/>
      <c r="FZ41"/>
    </row>
    <row r="42" spans="1:7" ht="23.25" customHeight="1">
      <c r="A42" s="27" t="s">
        <v>57</v>
      </c>
      <c r="B42" s="18" t="s">
        <v>58</v>
      </c>
      <c r="C42" s="19">
        <f t="shared" si="0"/>
        <v>5</v>
      </c>
      <c r="D42" s="19">
        <v>2</v>
      </c>
      <c r="E42" s="19">
        <v>1</v>
      </c>
      <c r="F42" s="19">
        <v>1</v>
      </c>
      <c r="G42" s="19">
        <v>1</v>
      </c>
    </row>
    <row r="43" spans="1:7" ht="12.75">
      <c r="A43" s="17" t="s">
        <v>59</v>
      </c>
      <c r="B43" s="18" t="s">
        <v>60</v>
      </c>
      <c r="C43" s="19">
        <f t="shared" si="0"/>
        <v>29</v>
      </c>
      <c r="D43" s="19">
        <v>8</v>
      </c>
      <c r="E43" s="19">
        <v>7</v>
      </c>
      <c r="F43" s="19">
        <v>7</v>
      </c>
      <c r="G43" s="19">
        <v>7</v>
      </c>
    </row>
    <row r="44" spans="1:7" ht="12.75">
      <c r="A44" s="13" t="s">
        <v>61</v>
      </c>
      <c r="B44" s="15">
        <v>20</v>
      </c>
      <c r="C44" s="44">
        <f t="shared" si="0"/>
        <v>1312</v>
      </c>
      <c r="D44" s="26">
        <f>D45+D55+D56+D58+D61+D62+D63+D64</f>
        <v>330</v>
      </c>
      <c r="E44" s="26">
        <f>E45+E55+E56+E58+E61+E62+E63+E64</f>
        <v>330</v>
      </c>
      <c r="F44" s="26">
        <f>F45+F55+F56+F58+F61+F62+F63+F64</f>
        <v>272</v>
      </c>
      <c r="G44" s="26">
        <f>G45+G55+G56+G58+G61+G62+G63+G64</f>
        <v>380</v>
      </c>
    </row>
    <row r="45" spans="1:182" s="5" customFormat="1" ht="12.75" customHeight="1">
      <c r="A45" s="13" t="s">
        <v>62</v>
      </c>
      <c r="B45" s="16" t="s">
        <v>63</v>
      </c>
      <c r="C45" s="44">
        <f t="shared" si="0"/>
        <v>1058</v>
      </c>
      <c r="D45" s="26">
        <f>SUM(D46:D54)</f>
        <v>250</v>
      </c>
      <c r="E45" s="26">
        <f>SUM(E46:E54)</f>
        <v>263</v>
      </c>
      <c r="F45" s="26">
        <f>SUM(F46:F54)</f>
        <v>220</v>
      </c>
      <c r="G45" s="26">
        <f>SUM(G46:G54)</f>
        <v>325</v>
      </c>
      <c r="FP45"/>
      <c r="FQ45"/>
      <c r="FR45"/>
      <c r="FS45"/>
      <c r="FT45"/>
      <c r="FU45"/>
      <c r="FV45"/>
      <c r="FW45"/>
      <c r="FX45"/>
      <c r="FY45"/>
      <c r="FZ45"/>
    </row>
    <row r="46" spans="1:7" ht="12.75" customHeight="1">
      <c r="A46" s="17" t="s">
        <v>64</v>
      </c>
      <c r="B46" s="18" t="s">
        <v>65</v>
      </c>
      <c r="C46" s="19">
        <f t="shared" si="0"/>
        <v>19</v>
      </c>
      <c r="D46" s="19">
        <v>5</v>
      </c>
      <c r="E46" s="19">
        <v>5</v>
      </c>
      <c r="F46" s="19">
        <v>5</v>
      </c>
      <c r="G46" s="19">
        <v>4</v>
      </c>
    </row>
    <row r="47" spans="1:7" ht="12.75" customHeight="1">
      <c r="A47" s="17" t="s">
        <v>66</v>
      </c>
      <c r="B47" s="18" t="s">
        <v>67</v>
      </c>
      <c r="C47" s="19">
        <f t="shared" si="0"/>
        <v>4</v>
      </c>
      <c r="D47" s="19">
        <v>1</v>
      </c>
      <c r="E47" s="19">
        <v>1</v>
      </c>
      <c r="F47" s="19">
        <v>1</v>
      </c>
      <c r="G47" s="19">
        <v>1</v>
      </c>
    </row>
    <row r="48" spans="1:7" ht="12.75" customHeight="1">
      <c r="A48" s="17" t="s">
        <v>68</v>
      </c>
      <c r="B48" s="18" t="s">
        <v>69</v>
      </c>
      <c r="C48" s="19">
        <f t="shared" si="0"/>
        <v>118</v>
      </c>
      <c r="D48" s="19">
        <v>60</v>
      </c>
      <c r="E48" s="19">
        <v>28</v>
      </c>
      <c r="F48" s="19">
        <v>8</v>
      </c>
      <c r="G48" s="19">
        <v>22</v>
      </c>
    </row>
    <row r="49" spans="1:7" ht="12.75" customHeight="1">
      <c r="A49" s="17" t="s">
        <v>70</v>
      </c>
      <c r="B49" s="18" t="s">
        <v>71</v>
      </c>
      <c r="C49" s="19">
        <f aca="true" t="shared" si="1" ref="C49:C80">D49+E49+F49+G49</f>
        <v>16</v>
      </c>
      <c r="D49" s="19">
        <v>4</v>
      </c>
      <c r="E49" s="19">
        <v>4</v>
      </c>
      <c r="F49" s="19">
        <v>4</v>
      </c>
      <c r="G49" s="19">
        <v>4</v>
      </c>
    </row>
    <row r="50" spans="1:7" ht="12.75" customHeight="1">
      <c r="A50" s="17" t="s">
        <v>72</v>
      </c>
      <c r="B50" s="18" t="s">
        <v>73</v>
      </c>
      <c r="C50" s="19">
        <f t="shared" si="1"/>
        <v>258</v>
      </c>
      <c r="D50" s="19">
        <v>0</v>
      </c>
      <c r="E50" s="19">
        <v>35</v>
      </c>
      <c r="F50" s="19">
        <v>93</v>
      </c>
      <c r="G50" s="19">
        <v>130</v>
      </c>
    </row>
    <row r="51" spans="1:7" ht="12.75" customHeight="1">
      <c r="A51" s="17" t="s">
        <v>74</v>
      </c>
      <c r="B51" s="18" t="s">
        <v>75</v>
      </c>
      <c r="C51" s="19">
        <f t="shared" si="1"/>
        <v>30</v>
      </c>
      <c r="D51" s="19">
        <v>8</v>
      </c>
      <c r="E51" s="19">
        <v>8</v>
      </c>
      <c r="F51" s="19">
        <v>7</v>
      </c>
      <c r="G51" s="19">
        <v>7</v>
      </c>
    </row>
    <row r="52" spans="1:182" s="7" customFormat="1" ht="12.75" customHeight="1">
      <c r="A52" s="17" t="s">
        <v>76</v>
      </c>
      <c r="B52" s="18" t="s">
        <v>77</v>
      </c>
      <c r="C52" s="19">
        <f t="shared" si="1"/>
        <v>133</v>
      </c>
      <c r="D52" s="19">
        <v>34</v>
      </c>
      <c r="E52" s="19">
        <v>33</v>
      </c>
      <c r="F52" s="19">
        <v>33</v>
      </c>
      <c r="G52" s="19">
        <v>33</v>
      </c>
      <c r="FP52"/>
      <c r="FQ52"/>
      <c r="FR52"/>
      <c r="FS52"/>
      <c r="FT52"/>
      <c r="FU52"/>
      <c r="FV52"/>
      <c r="FW52"/>
      <c r="FX52"/>
      <c r="FY52"/>
      <c r="FZ52"/>
    </row>
    <row r="53" spans="1:7" ht="12.75" customHeight="1">
      <c r="A53" s="17" t="s">
        <v>78</v>
      </c>
      <c r="B53" s="18" t="s">
        <v>79</v>
      </c>
      <c r="C53" s="19">
        <f t="shared" si="1"/>
        <v>360</v>
      </c>
      <c r="D53" s="19">
        <v>108</v>
      </c>
      <c r="E53" s="19">
        <v>119</v>
      </c>
      <c r="F53" s="19">
        <v>46</v>
      </c>
      <c r="G53" s="19">
        <v>87</v>
      </c>
    </row>
    <row r="54" spans="1:182" s="7" customFormat="1" ht="12.75" customHeight="1">
      <c r="A54" s="22" t="s">
        <v>80</v>
      </c>
      <c r="B54" s="23" t="s">
        <v>81</v>
      </c>
      <c r="C54" s="19">
        <f t="shared" si="1"/>
        <v>120</v>
      </c>
      <c r="D54" s="19">
        <v>30</v>
      </c>
      <c r="E54" s="19">
        <v>30</v>
      </c>
      <c r="F54" s="19">
        <v>23</v>
      </c>
      <c r="G54" s="19">
        <v>37</v>
      </c>
      <c r="FP54"/>
      <c r="FQ54"/>
      <c r="FR54"/>
      <c r="FS54"/>
      <c r="FT54"/>
      <c r="FU54"/>
      <c r="FV54"/>
      <c r="FW54"/>
      <c r="FX54"/>
      <c r="FY54"/>
      <c r="FZ54"/>
    </row>
    <row r="55" spans="1:7" ht="12.75" customHeight="1">
      <c r="A55" s="13" t="s">
        <v>82</v>
      </c>
      <c r="B55" s="16" t="s">
        <v>83</v>
      </c>
      <c r="C55" s="44">
        <f t="shared" si="1"/>
        <v>11</v>
      </c>
      <c r="D55" s="26">
        <v>11</v>
      </c>
      <c r="E55" s="26">
        <v>0</v>
      </c>
      <c r="F55" s="26">
        <v>0</v>
      </c>
      <c r="G55" s="26">
        <v>0</v>
      </c>
    </row>
    <row r="56" spans="1:7" ht="12.75" customHeight="1">
      <c r="A56" s="13" t="s">
        <v>84</v>
      </c>
      <c r="B56" s="16" t="s">
        <v>85</v>
      </c>
      <c r="C56" s="44">
        <f t="shared" si="1"/>
        <v>54</v>
      </c>
      <c r="D56" s="26">
        <f>D57</f>
        <v>4</v>
      </c>
      <c r="E56" s="26">
        <f>E57</f>
        <v>34</v>
      </c>
      <c r="F56" s="26">
        <f>F57</f>
        <v>13</v>
      </c>
      <c r="G56" s="26">
        <f>G57</f>
        <v>3</v>
      </c>
    </row>
    <row r="57" spans="1:7" ht="12.75" customHeight="1">
      <c r="A57" s="22" t="s">
        <v>86</v>
      </c>
      <c r="B57" s="18" t="s">
        <v>87</v>
      </c>
      <c r="C57" s="19">
        <f t="shared" si="1"/>
        <v>54</v>
      </c>
      <c r="D57" s="41">
        <v>4</v>
      </c>
      <c r="E57" s="41">
        <v>34</v>
      </c>
      <c r="F57" s="41">
        <v>13</v>
      </c>
      <c r="G57" s="41">
        <v>3</v>
      </c>
    </row>
    <row r="58" spans="1:7" ht="12.75" customHeight="1">
      <c r="A58" s="13" t="s">
        <v>88</v>
      </c>
      <c r="B58" s="16" t="s">
        <v>89</v>
      </c>
      <c r="C58" s="44">
        <f t="shared" si="1"/>
        <v>94</v>
      </c>
      <c r="D58" s="26">
        <f>SUM(D59,D60)</f>
        <v>37</v>
      </c>
      <c r="E58" s="26">
        <f>SUM(E59,E60)</f>
        <v>10</v>
      </c>
      <c r="F58" s="26">
        <f>SUM(F59,F60)</f>
        <v>19</v>
      </c>
      <c r="G58" s="26">
        <f>SUM(G59,G60)</f>
        <v>28</v>
      </c>
    </row>
    <row r="59" spans="1:7" ht="12.75" customHeight="1">
      <c r="A59" s="17" t="s">
        <v>90</v>
      </c>
      <c r="B59" s="18" t="s">
        <v>91</v>
      </c>
      <c r="C59" s="19">
        <f t="shared" si="1"/>
        <v>59</v>
      </c>
      <c r="D59" s="41">
        <v>18</v>
      </c>
      <c r="E59" s="41">
        <v>8</v>
      </c>
      <c r="F59" s="41">
        <v>19</v>
      </c>
      <c r="G59" s="41">
        <v>14</v>
      </c>
    </row>
    <row r="60" spans="1:182" s="1" customFormat="1" ht="12.75" customHeight="1">
      <c r="A60" s="17" t="s">
        <v>92</v>
      </c>
      <c r="B60" s="18" t="s">
        <v>93</v>
      </c>
      <c r="C60" s="19">
        <f t="shared" si="1"/>
        <v>35</v>
      </c>
      <c r="D60" s="20">
        <v>19</v>
      </c>
      <c r="E60" s="20">
        <v>2</v>
      </c>
      <c r="F60" s="20">
        <v>0</v>
      </c>
      <c r="G60" s="20">
        <v>14</v>
      </c>
      <c r="FP60"/>
      <c r="FQ60"/>
      <c r="FR60"/>
      <c r="FS60"/>
      <c r="FT60"/>
      <c r="FU60"/>
      <c r="FV60"/>
      <c r="FW60"/>
      <c r="FX60"/>
      <c r="FY60"/>
      <c r="FZ60"/>
    </row>
    <row r="61" spans="1:182" s="1" customFormat="1" ht="12.75" customHeight="1">
      <c r="A61" s="13" t="s">
        <v>94</v>
      </c>
      <c r="B61" s="16" t="s">
        <v>95</v>
      </c>
      <c r="C61" s="44">
        <f t="shared" si="1"/>
        <v>3</v>
      </c>
      <c r="D61" s="12">
        <v>2</v>
      </c>
      <c r="E61" s="12">
        <v>1</v>
      </c>
      <c r="F61" s="12">
        <v>0</v>
      </c>
      <c r="G61" s="12">
        <v>0</v>
      </c>
      <c r="FP61"/>
      <c r="FQ61"/>
      <c r="FR61"/>
      <c r="FS61"/>
      <c r="FT61"/>
      <c r="FU61"/>
      <c r="FV61"/>
      <c r="FW61"/>
      <c r="FX61"/>
      <c r="FY61"/>
      <c r="FZ61"/>
    </row>
    <row r="62" spans="1:182" s="5" customFormat="1" ht="12.75" customHeight="1">
      <c r="A62" s="13" t="s">
        <v>96</v>
      </c>
      <c r="B62" s="15" t="s">
        <v>97</v>
      </c>
      <c r="C62" s="44">
        <f t="shared" si="1"/>
        <v>15</v>
      </c>
      <c r="D62" s="12">
        <v>9</v>
      </c>
      <c r="E62" s="12">
        <v>6</v>
      </c>
      <c r="F62" s="12">
        <v>0</v>
      </c>
      <c r="G62" s="12">
        <v>0</v>
      </c>
      <c r="FP62"/>
      <c r="FQ62"/>
      <c r="FR62"/>
      <c r="FS62"/>
      <c r="FT62"/>
      <c r="FU62"/>
      <c r="FV62"/>
      <c r="FW62"/>
      <c r="FX62"/>
      <c r="FY62"/>
      <c r="FZ62"/>
    </row>
    <row r="63" spans="1:7" ht="12.75" customHeight="1">
      <c r="A63" s="13" t="s">
        <v>98</v>
      </c>
      <c r="B63" s="15" t="s">
        <v>99</v>
      </c>
      <c r="C63" s="44">
        <f t="shared" si="1"/>
        <v>24</v>
      </c>
      <c r="D63" s="12">
        <v>8</v>
      </c>
      <c r="E63" s="12">
        <v>4</v>
      </c>
      <c r="F63" s="12">
        <v>4</v>
      </c>
      <c r="G63" s="12">
        <v>8</v>
      </c>
    </row>
    <row r="64" spans="1:7" ht="12.75" customHeight="1">
      <c r="A64" s="13" t="s">
        <v>100</v>
      </c>
      <c r="B64" s="16" t="s">
        <v>101</v>
      </c>
      <c r="C64" s="44">
        <f t="shared" si="1"/>
        <v>53</v>
      </c>
      <c r="D64" s="12">
        <f>SUM(D65:D71)</f>
        <v>9</v>
      </c>
      <c r="E64" s="12">
        <f>SUM(E65:E71)</f>
        <v>12</v>
      </c>
      <c r="F64" s="12">
        <f>SUM(F65:F71)</f>
        <v>16</v>
      </c>
      <c r="G64" s="12">
        <f>SUM(G65:G71)</f>
        <v>16</v>
      </c>
    </row>
    <row r="65" spans="1:7" ht="12.75" customHeight="1">
      <c r="A65" s="25" t="s">
        <v>102</v>
      </c>
      <c r="B65" s="18" t="s">
        <v>103</v>
      </c>
      <c r="C65" s="19">
        <f t="shared" si="1"/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ht="12.75" customHeight="1">
      <c r="A66" s="17" t="s">
        <v>104</v>
      </c>
      <c r="B66" s="18" t="s">
        <v>105</v>
      </c>
      <c r="C66" s="19">
        <f t="shared" si="1"/>
        <v>2</v>
      </c>
      <c r="D66" s="20">
        <v>1</v>
      </c>
      <c r="E66" s="20">
        <v>1</v>
      </c>
      <c r="F66" s="20">
        <v>0</v>
      </c>
      <c r="G66" s="20">
        <v>0</v>
      </c>
    </row>
    <row r="67" spans="1:7" ht="12.75" customHeight="1">
      <c r="A67" s="22" t="s">
        <v>130</v>
      </c>
      <c r="B67" s="23" t="s">
        <v>131</v>
      </c>
      <c r="C67" s="19">
        <f t="shared" si="1"/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2.75" customHeight="1">
      <c r="A68" s="17" t="s">
        <v>106</v>
      </c>
      <c r="B68" s="18" t="s">
        <v>107</v>
      </c>
      <c r="C68" s="19">
        <f t="shared" si="1"/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12.75" customHeight="1">
      <c r="A69" s="17" t="s">
        <v>108</v>
      </c>
      <c r="B69" s="18" t="s">
        <v>109</v>
      </c>
      <c r="C69" s="19">
        <f t="shared" si="1"/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ht="12.75" customHeight="1">
      <c r="A70" s="17" t="s">
        <v>110</v>
      </c>
      <c r="B70" s="18" t="s">
        <v>111</v>
      </c>
      <c r="C70" s="19">
        <f t="shared" si="1"/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ht="12.75" customHeight="1">
      <c r="A71" s="17" t="s">
        <v>112</v>
      </c>
      <c r="B71" s="18" t="s">
        <v>113</v>
      </c>
      <c r="C71" s="19">
        <f t="shared" si="1"/>
        <v>51</v>
      </c>
      <c r="D71" s="20">
        <v>8</v>
      </c>
      <c r="E71" s="20">
        <v>11</v>
      </c>
      <c r="F71" s="20">
        <v>16</v>
      </c>
      <c r="G71" s="20">
        <v>16</v>
      </c>
    </row>
    <row r="72" spans="1:7" s="5" customFormat="1" ht="12.75" customHeight="1">
      <c r="A72" s="13" t="s">
        <v>118</v>
      </c>
      <c r="B72" s="15">
        <v>56</v>
      </c>
      <c r="C72" s="44">
        <f t="shared" si="1"/>
        <v>0</v>
      </c>
      <c r="D72" s="12">
        <v>0</v>
      </c>
      <c r="E72" s="12">
        <v>0</v>
      </c>
      <c r="F72" s="12">
        <v>0</v>
      </c>
      <c r="G72" s="12">
        <v>0</v>
      </c>
    </row>
    <row r="73" spans="1:7" ht="12.75" customHeight="1">
      <c r="A73" s="33" t="s">
        <v>119</v>
      </c>
      <c r="B73" s="34" t="s">
        <v>120</v>
      </c>
      <c r="C73" s="19">
        <f t="shared" si="1"/>
        <v>0</v>
      </c>
      <c r="D73" s="20">
        <v>0</v>
      </c>
      <c r="E73" s="12">
        <v>0</v>
      </c>
      <c r="F73" s="12">
        <v>0</v>
      </c>
      <c r="G73" s="12">
        <v>0</v>
      </c>
    </row>
    <row r="74" spans="1:7" ht="12.75" customHeight="1">
      <c r="A74" s="43" t="s">
        <v>132</v>
      </c>
      <c r="B74" s="15">
        <v>70</v>
      </c>
      <c r="C74" s="44">
        <f t="shared" si="1"/>
        <v>777</v>
      </c>
      <c r="D74" s="12">
        <f aca="true" t="shared" si="2" ref="D74:F75">D75</f>
        <v>135</v>
      </c>
      <c r="E74" s="12">
        <f t="shared" si="2"/>
        <v>0</v>
      </c>
      <c r="F74" s="12">
        <f t="shared" si="2"/>
        <v>642</v>
      </c>
      <c r="G74" s="12">
        <f>G75</f>
        <v>0</v>
      </c>
    </row>
    <row r="75" spans="1:7" ht="12.75" customHeight="1">
      <c r="A75" s="43" t="s">
        <v>136</v>
      </c>
      <c r="B75" s="15">
        <v>71</v>
      </c>
      <c r="C75" s="44">
        <f t="shared" si="1"/>
        <v>777</v>
      </c>
      <c r="D75" s="12">
        <f t="shared" si="2"/>
        <v>135</v>
      </c>
      <c r="E75" s="12">
        <f t="shared" si="2"/>
        <v>0</v>
      </c>
      <c r="F75" s="12">
        <f t="shared" si="2"/>
        <v>642</v>
      </c>
      <c r="G75" s="12">
        <f>G76</f>
        <v>0</v>
      </c>
    </row>
    <row r="76" spans="1:7" ht="12.75" customHeight="1">
      <c r="A76" s="43" t="s">
        <v>133</v>
      </c>
      <c r="B76" s="45" t="s">
        <v>139</v>
      </c>
      <c r="C76" s="44">
        <f t="shared" si="1"/>
        <v>777</v>
      </c>
      <c r="D76" s="12">
        <f>SUM(D77:D80)</f>
        <v>135</v>
      </c>
      <c r="E76" s="12">
        <f>SUM(E77:E80)</f>
        <v>0</v>
      </c>
      <c r="F76" s="12">
        <f>SUM(F77:F80)</f>
        <v>642</v>
      </c>
      <c r="G76" s="12">
        <f>SUM(G77:G80)</f>
        <v>0</v>
      </c>
    </row>
    <row r="77" spans="1:7" ht="12.75" customHeight="1">
      <c r="A77" s="42" t="s">
        <v>134</v>
      </c>
      <c r="B77" s="23" t="s">
        <v>140</v>
      </c>
      <c r="C77" s="19">
        <f t="shared" si="1"/>
        <v>0</v>
      </c>
      <c r="D77" s="20">
        <v>0</v>
      </c>
      <c r="E77" s="24">
        <v>0</v>
      </c>
      <c r="F77" s="24">
        <v>0</v>
      </c>
      <c r="G77" s="12">
        <v>0</v>
      </c>
    </row>
    <row r="78" spans="1:7" ht="12.75" customHeight="1">
      <c r="A78" s="33" t="s">
        <v>135</v>
      </c>
      <c r="B78" s="23" t="s">
        <v>141</v>
      </c>
      <c r="C78" s="19">
        <f t="shared" si="1"/>
        <v>327</v>
      </c>
      <c r="D78" s="20">
        <v>110</v>
      </c>
      <c r="E78" s="24">
        <v>0</v>
      </c>
      <c r="F78" s="24">
        <v>217</v>
      </c>
      <c r="G78" s="24">
        <v>0</v>
      </c>
    </row>
    <row r="79" spans="1:7" ht="12.75" customHeight="1">
      <c r="A79" s="42" t="s">
        <v>137</v>
      </c>
      <c r="B79" s="23" t="s">
        <v>142</v>
      </c>
      <c r="C79" s="19">
        <f t="shared" si="1"/>
        <v>0</v>
      </c>
      <c r="D79" s="20">
        <v>0</v>
      </c>
      <c r="E79" s="24">
        <v>0</v>
      </c>
      <c r="F79" s="24">
        <v>0</v>
      </c>
      <c r="G79" s="24">
        <v>0</v>
      </c>
    </row>
    <row r="80" spans="1:7" ht="12.75" customHeight="1">
      <c r="A80" s="22" t="s">
        <v>138</v>
      </c>
      <c r="B80" s="23" t="s">
        <v>143</v>
      </c>
      <c r="C80" s="19">
        <f t="shared" si="1"/>
        <v>450</v>
      </c>
      <c r="D80" s="20">
        <v>25</v>
      </c>
      <c r="E80" s="20">
        <v>0</v>
      </c>
      <c r="F80" s="20">
        <v>425</v>
      </c>
      <c r="G80" s="20">
        <v>0</v>
      </c>
    </row>
    <row r="81" spans="1:7" ht="12.75" customHeight="1">
      <c r="A81" s="28"/>
      <c r="B81" s="29"/>
      <c r="C81" s="30"/>
      <c r="D81" s="30"/>
      <c r="E81" s="30"/>
      <c r="F81" s="30"/>
      <c r="G81" s="30"/>
    </row>
    <row r="82" spans="1:7" ht="12.75" customHeight="1">
      <c r="A82" s="28"/>
      <c r="B82" s="29"/>
      <c r="C82" s="59" t="s">
        <v>122</v>
      </c>
      <c r="D82" s="59"/>
      <c r="E82" s="59"/>
      <c r="F82" s="59"/>
      <c r="G82" s="59"/>
    </row>
    <row r="83" spans="1:7" ht="12.75" customHeight="1">
      <c r="A83" s="35"/>
      <c r="B83" s="29"/>
      <c r="C83" s="58" t="s">
        <v>121</v>
      </c>
      <c r="D83" s="58"/>
      <c r="E83" s="58"/>
      <c r="F83" s="58"/>
      <c r="G83" s="58"/>
    </row>
    <row r="84" spans="1:7" ht="12.75" customHeight="1">
      <c r="A84" s="1"/>
      <c r="D84" s="36"/>
      <c r="E84" s="30"/>
      <c r="F84" s="30"/>
      <c r="G84" s="30"/>
    </row>
    <row r="85" spans="1:7" ht="12.75" customHeight="1">
      <c r="A85" s="49" t="s">
        <v>146</v>
      </c>
      <c r="B85" s="50"/>
      <c r="C85" s="49"/>
      <c r="D85" s="51"/>
      <c r="E85" s="52"/>
      <c r="F85" s="53"/>
      <c r="G85" s="30"/>
    </row>
    <row r="86" spans="1:7" ht="12.75">
      <c r="A86" s="50" t="s">
        <v>147</v>
      </c>
      <c r="B86" s="50"/>
      <c r="C86" s="6"/>
      <c r="D86" s="51"/>
      <c r="E86" s="52"/>
      <c r="F86" s="53"/>
      <c r="G86" s="40"/>
    </row>
    <row r="87" spans="1:7" ht="12.75">
      <c r="A87" s="51"/>
      <c r="B87" s="50"/>
      <c r="C87" s="6"/>
      <c r="D87" s="54"/>
      <c r="E87" s="53"/>
      <c r="F87" s="6"/>
      <c r="G87" s="47"/>
    </row>
    <row r="88" spans="1:7" ht="12.75">
      <c r="A88" s="55"/>
      <c r="B88" s="55"/>
      <c r="C88" s="5" t="s">
        <v>149</v>
      </c>
      <c r="D88" s="56"/>
      <c r="E88" s="6"/>
      <c r="F88" s="6"/>
      <c r="G88" s="31"/>
    </row>
    <row r="89" spans="1:7" ht="12.75">
      <c r="A89" s="57"/>
      <c r="B89" s="6"/>
      <c r="C89" s="6"/>
      <c r="D89" s="52"/>
      <c r="E89" s="53"/>
      <c r="F89" s="53"/>
      <c r="G89" s="31"/>
    </row>
    <row r="90" spans="1:7" ht="12.75">
      <c r="A90" s="5"/>
      <c r="C90" s="5"/>
      <c r="D90" s="32"/>
      <c r="E90" s="31"/>
      <c r="F90" s="31"/>
      <c r="G90" s="31"/>
    </row>
    <row r="91" spans="1:7" ht="12.75">
      <c r="A91" s="5" t="s">
        <v>150</v>
      </c>
      <c r="D91" s="37"/>
      <c r="E91" s="5" t="s">
        <v>151</v>
      </c>
      <c r="G91" s="31"/>
    </row>
    <row r="92" spans="1:7" ht="12.75">
      <c r="A92" s="5" t="s">
        <v>152</v>
      </c>
      <c r="D92" s="51"/>
      <c r="E92" s="5" t="s">
        <v>153</v>
      </c>
      <c r="G92" s="31"/>
    </row>
    <row r="93" spans="1:7" ht="12.75">
      <c r="A93" s="5"/>
      <c r="D93" s="51"/>
      <c r="E93" s="2"/>
      <c r="G93" s="31"/>
    </row>
    <row r="94" spans="1:6" ht="12.75">
      <c r="A94" s="38"/>
      <c r="D94" s="36"/>
      <c r="E94" s="31"/>
      <c r="F94" s="31"/>
    </row>
    <row r="95" spans="1:4" ht="12.75">
      <c r="A95" s="8"/>
      <c r="D95" s="36"/>
    </row>
    <row r="96" ht="12.75">
      <c r="A96" s="8"/>
    </row>
    <row r="97" ht="12.75">
      <c r="A97" s="8"/>
    </row>
    <row r="98" ht="12.75">
      <c r="A98" s="8"/>
    </row>
  </sheetData>
  <sheetProtection/>
  <printOptions/>
  <pageMargins left="0.49236111111111114" right="0.09861111111111112" top="0.8861111111111112" bottom="0.8861111111111112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 Pascu</dc:creator>
  <cp:keywords/>
  <dc:description/>
  <cp:lastModifiedBy>sorin.badarau</cp:lastModifiedBy>
  <cp:lastPrinted>2015-08-05T11:16:58Z</cp:lastPrinted>
  <dcterms:created xsi:type="dcterms:W3CDTF">2005-10-25T06:07:11Z</dcterms:created>
  <dcterms:modified xsi:type="dcterms:W3CDTF">2015-08-14T07:54:39Z</dcterms:modified>
  <cp:category/>
  <cp:version/>
  <cp:contentType/>
  <cp:contentStatus/>
  <cp:revision>1</cp:revision>
</cp:coreProperties>
</file>