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6" yWindow="36" windowWidth="9168" windowHeight="8100" activeTab="3"/>
  </bookViews>
  <sheets>
    <sheet name="trim I 2021" sheetId="1" r:id="rId1"/>
    <sheet name="trim II 2021" sheetId="2" r:id="rId2"/>
    <sheet name="trim III 2021" sheetId="3" r:id="rId3"/>
    <sheet name="trim IV 2021" sheetId="4" r:id="rId4"/>
  </sheets>
  <definedNames/>
  <calcPr fullCalcOnLoad="1"/>
</workbook>
</file>

<file path=xl/sharedStrings.xml><?xml version="1.0" encoding="utf-8"?>
<sst xmlns="http://schemas.openxmlformats.org/spreadsheetml/2006/main" count="370" uniqueCount="112">
  <si>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</si>
  <si>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</si>
  <si>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</si>
  <si>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</si>
  <si>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</si>
  <si>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</si>
  <si>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</si>
  <si>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(asociați/subcontractanți/terți/susținători)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</si>
  <si>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</si>
  <si>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</si>
  <si>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</si>
  <si>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</si>
  <si>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</si>
  <si>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Preț final</t>
  </si>
  <si>
    <t>Status</t>
  </si>
  <si>
    <t>(finalizat / în execuție)</t>
  </si>
  <si>
    <t>Valoare plătită (cu TVA)</t>
  </si>
  <si>
    <t xml:space="preserve">Valoarea prevăzută în contract (RON) - TVA inclus - </t>
  </si>
  <si>
    <t>A.N.R.S.C.</t>
  </si>
  <si>
    <t xml:space="preserve">Centralizatorul achizițiilor publice – situația executării contractelor de achiziţii publice </t>
  </si>
  <si>
    <t>Data efectuării plăţii</t>
  </si>
  <si>
    <t>Achizitie directa</t>
  </si>
  <si>
    <t>-</t>
  </si>
  <si>
    <t>in executie</t>
  </si>
  <si>
    <t>Servicii de telefonie mobila</t>
  </si>
  <si>
    <t>Primirea, prelucrarea si livrarea corespondentei</t>
  </si>
  <si>
    <t>CN Posta Romana SA</t>
  </si>
  <si>
    <t>Bugetul ANRSC</t>
  </si>
  <si>
    <t>finalizat</t>
  </si>
  <si>
    <t xml:space="preserve"> a căror valoare este mai mare de 5000 euro - trim. I 2021</t>
  </si>
  <si>
    <t xml:space="preserve"> a căror valoare este mai mare de 5000 euro - trim. II 2021</t>
  </si>
  <si>
    <t xml:space="preserve"> a căror valoare este mai mare de 5000 euro - trim. IV 2021</t>
  </si>
  <si>
    <t xml:space="preserve"> a căror valoare este mai mare de 5000 euro - trim. III 2021</t>
  </si>
  <si>
    <t xml:space="preserve">Contract nr. 904435/22.03.2021 </t>
  </si>
  <si>
    <t>servicii medicale de medicina munciii ptr angajatii ANRSC</t>
  </si>
  <si>
    <t>Centrul Medical Unirea SRL</t>
  </si>
  <si>
    <t>Centrul Teritorial de Calcul Electronic SA</t>
  </si>
  <si>
    <t>servicii de mentenanta si suport tehnic pentru sosoftware-ul financiar contabil si de gestiune</t>
  </si>
  <si>
    <t>Stefadina Comserv SRL</t>
  </si>
  <si>
    <t>TELEKOM ROMANIA MOBILE COMUNICATION SA</t>
  </si>
  <si>
    <t>servicii de telefonie mobila (voce si date)</t>
  </si>
  <si>
    <t>servicii de arhivare</t>
  </si>
  <si>
    <t xml:space="preserve">Furnizare </t>
  </si>
  <si>
    <t>furnizare multifunctionale laser color</t>
  </si>
  <si>
    <t>SAMA CONSUL SRL</t>
  </si>
  <si>
    <t>furnizare autoturism hibrid</t>
  </si>
  <si>
    <t>AVIA MOTORS SRL</t>
  </si>
  <si>
    <t>furnizare routere si licente router</t>
  </si>
  <si>
    <t>Furnizare produse</t>
  </si>
  <si>
    <t>FLAX COMPUTERS SRL</t>
  </si>
  <si>
    <t>OMV PETROM MARKETING SRL</t>
  </si>
  <si>
    <t>achizitie centralizata - Acord-cadru ONAC</t>
  </si>
  <si>
    <t>furnizare motorina, benzina pe baza de carduri ptr conbustibili</t>
  </si>
  <si>
    <t xml:space="preserve">UNION CO SRL </t>
  </si>
  <si>
    <t>proiect POCA</t>
  </si>
  <si>
    <t>Furnizare licente software</t>
  </si>
  <si>
    <t>contract nr. 916749/ 01.11.2021</t>
  </si>
  <si>
    <t>contract nr. 916753/ 01.11.2021</t>
  </si>
  <si>
    <t>licitatie deschisa, online in SEAP</t>
  </si>
  <si>
    <t>Servicii</t>
  </si>
  <si>
    <t>Dezvoltare sistem integrat</t>
  </si>
  <si>
    <t>licitatie deschisa, online SEAP</t>
  </si>
  <si>
    <t>Contract nr. 904315/ 19.03.2021</t>
  </si>
  <si>
    <t>SOFTWARE IMAGINATION &amp; Vision SRL - Lider</t>
  </si>
  <si>
    <t>asociat NTT DATA Romania SA, terti sustinatori SIVECO Romania SA, CTCE SA si subcontractanti CTCE SA SI Critical Tehnologies SRL</t>
  </si>
  <si>
    <t>upgrade software financiar contabil si de gestiune</t>
  </si>
  <si>
    <t>Finalizat</t>
  </si>
  <si>
    <t>Centrul Teritorial de Calcul Electronic</t>
  </si>
  <si>
    <t xml:space="preserve">Contract nr. 803049/18.02.2020 </t>
  </si>
  <si>
    <t>AA nr 2/14.12.2020</t>
  </si>
  <si>
    <t>AA nr 1/17.12.2021</t>
  </si>
  <si>
    <t>contract nr. 917966/ 25.11.2021</t>
  </si>
  <si>
    <t>servicii de digitizare si indexare documente</t>
  </si>
  <si>
    <t xml:space="preserve">Contract nr. 904435/ 22.03.2021 </t>
  </si>
  <si>
    <t>asociat NTT Data Romania SA, terti sustinatori SIVECO Romania SA, CTCE SA si subcontractanti CTCE SA SI Critical Tehnologies SRL</t>
  </si>
  <si>
    <t>BDO BUSINESS ADVISORY SRL</t>
  </si>
  <si>
    <t>asociat Water Industry Commision for Scotland</t>
  </si>
  <si>
    <t>CCAT Solution Grup SRL</t>
  </si>
  <si>
    <t>asociat SCA Nemes Voicu Bilan</t>
  </si>
  <si>
    <t>servicii pentru îmbunătăţirea reglementării serviciilor publice comunitare de iluminat</t>
  </si>
  <si>
    <t>contract nr. 809792/ 23.06.2020</t>
  </si>
  <si>
    <t>Contract nr. 904920/ 31.03.2021</t>
  </si>
  <si>
    <t>Contract nr. 905999/ 15.04.2021</t>
  </si>
  <si>
    <t>contract nr. 811982/ 03.08.2020</t>
  </si>
  <si>
    <t>servicii pentru imbunatatirea reglemetarii serviciilor publice comunitare d ealimentare cu apa si de canalizare</t>
  </si>
  <si>
    <t>servicii pentru imbunatatirea reglemetarii serviciilor publice comunitare de alimentare cu apa si de canalizare</t>
  </si>
  <si>
    <t xml:space="preserve">Contract nr. 911608/ 02.08.2021 </t>
  </si>
  <si>
    <t>contract nr. 910703/ 13.07.2021</t>
  </si>
  <si>
    <t>contract nr. 912901/ 24.08.2021</t>
  </si>
  <si>
    <t>AA nr 1/21.12.2021</t>
  </si>
  <si>
    <t>Contract subsecvent nr. 906639/27.04.2021</t>
  </si>
  <si>
    <t>Telekom Romania Mobile Comunication SA</t>
  </si>
  <si>
    <t>AA nr.1/16.12.2021</t>
  </si>
  <si>
    <t>Contract subsecvent nr. 906639/ 27.04.2021</t>
  </si>
  <si>
    <t>Contract subsecvent nr. 2, 906004/15.04.2021</t>
  </si>
  <si>
    <t>inchiriere si mentenanta sediu central ANRSC</t>
  </si>
  <si>
    <t>procedura proprie</t>
  </si>
  <si>
    <t>DANRO INVEST &amp; CONSTRUCT SRL</t>
  </si>
  <si>
    <t>Contract subsecvent nr. 2, 906004/ 15.04.2021</t>
  </si>
  <si>
    <t xml:space="preserve">AA nr. 1/17.12.2021 </t>
  </si>
  <si>
    <t>Contract subsecvent nr. 2, 906335/ 21.04.2021</t>
  </si>
  <si>
    <t>Acord -cadru nr 906638/ 27.04.2021</t>
  </si>
  <si>
    <t xml:space="preserve">Servicii </t>
  </si>
  <si>
    <t>Contract nr. 906050/ 16.04.2021</t>
  </si>
  <si>
    <t>contract nr. 916691/ 29.10.2021</t>
  </si>
  <si>
    <t xml:space="preserve">CONTRACT SUBSECVENT  914761/ 24.09.2021 </t>
  </si>
  <si>
    <t>Contract nr.801262 / 23.01.2020</t>
  </si>
  <si>
    <t>AA nr 1/21.12.2020</t>
  </si>
  <si>
    <t>Licitatie deschisa, online SEAP</t>
  </si>
  <si>
    <t>Procedura simplificata</t>
  </si>
  <si>
    <t>Procedura proprie</t>
  </si>
  <si>
    <t>servicii lunare de depozitare documente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</si>
</sst>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8]d\ mmmm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2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2" fontId="45" fillId="0" borderId="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6" fillId="34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 horizontal="right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>
      <alignment vertical="center" wrapText="1"/>
    </xf>
    <xf numFmtId="4" fontId="43" fillId="0" borderId="10" xfId="0" applyNumberFormat="1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textRotation="90" wrapText="1"/>
    </xf>
    <xf numFmtId="0" fontId="44" fillId="34" borderId="11" xfId="0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right" vertical="center" wrapText="1"/>
    </xf>
    <xf numFmtId="14" fontId="43" fillId="34" borderId="11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14" fontId="43" fillId="0" borderId="12" xfId="0" applyNumberFormat="1" applyFont="1" applyFill="1" applyBorder="1" applyAlignment="1">
      <alignment vertical="center"/>
    </xf>
    <xf numFmtId="14" fontId="43" fillId="0" borderId="13" xfId="0" applyNumberFormat="1" applyFont="1" applyFill="1" applyBorder="1" applyAlignment="1">
      <alignment vertical="center"/>
    </xf>
    <xf numFmtId="14" fontId="43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14" fontId="43" fillId="0" borderId="10" xfId="0" applyNumberFormat="1" applyFont="1" applyFill="1" applyBorder="1" applyAlignment="1">
      <alignment vertical="center"/>
    </xf>
    <xf numFmtId="4" fontId="47" fillId="0" borderId="11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vertical="center" wrapText="1"/>
    </xf>
    <xf numFmtId="14" fontId="43" fillId="0" borderId="12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vertical="center" wrapText="1"/>
    </xf>
    <xf numFmtId="14" fontId="4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" fontId="43" fillId="34" borderId="10" xfId="0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vertical="center" wrapText="1"/>
    </xf>
    <xf numFmtId="0" fontId="4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2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34" borderId="10" xfId="0" applyNumberFormat="1" applyFont="1" applyFill="1" applyBorder="1" applyAlignment="1">
      <alignment horizontal="right" vertical="center"/>
    </xf>
    <xf numFmtId="14" fontId="43" fillId="34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14" fontId="23" fillId="0" borderId="10" xfId="0" applyNumberFormat="1" applyFont="1" applyBorder="1" applyAlignment="1">
      <alignment vertical="center"/>
    </xf>
    <xf numFmtId="14" fontId="23" fillId="34" borderId="10" xfId="0" applyNumberFormat="1" applyFont="1" applyFill="1" applyBorder="1" applyAlignment="1">
      <alignment horizontal="center"/>
    </xf>
    <xf numFmtId="14" fontId="23" fillId="34" borderId="12" xfId="0" applyNumberFormat="1" applyFont="1" applyFill="1" applyBorder="1" applyAlignment="1">
      <alignment/>
    </xf>
    <xf numFmtId="0" fontId="23" fillId="34" borderId="12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right"/>
    </xf>
    <xf numFmtId="4" fontId="43" fillId="0" borderId="12" xfId="0" applyNumberFormat="1" applyFont="1" applyFill="1" applyBorder="1" applyAlignment="1">
      <alignment horizontal="right" vertical="center"/>
    </xf>
    <xf numFmtId="4" fontId="43" fillId="0" borderId="13" xfId="0" applyNumberFormat="1" applyFont="1" applyFill="1" applyBorder="1" applyAlignment="1">
      <alignment horizontal="right" vertical="center"/>
    </xf>
    <xf numFmtId="4" fontId="43" fillId="0" borderId="11" xfId="0" applyNumberFormat="1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4" fontId="23" fillId="34" borderId="12" xfId="0" applyNumberFormat="1" applyFont="1" applyFill="1" applyBorder="1" applyAlignment="1">
      <alignment horizontal="center" vertical="center" wrapText="1"/>
    </xf>
    <xf numFmtId="4" fontId="23" fillId="34" borderId="13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14" fontId="43" fillId="34" borderId="12" xfId="0" applyNumberFormat="1" applyFont="1" applyFill="1" applyBorder="1" applyAlignment="1">
      <alignment horizontal="center" vertical="center" wrapText="1"/>
    </xf>
    <xf numFmtId="14" fontId="43" fillId="34" borderId="13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 vertical="center" wrapText="1"/>
    </xf>
    <xf numFmtId="14" fontId="23" fillId="0" borderId="13" xfId="0" applyNumberFormat="1" applyFont="1" applyBorder="1" applyAlignment="1">
      <alignment horizontal="right" vertical="center" wrapText="1"/>
    </xf>
    <xf numFmtId="14" fontId="23" fillId="0" borderId="11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4" fontId="23" fillId="34" borderId="11" xfId="0" applyNumberFormat="1" applyFont="1" applyFill="1" applyBorder="1" applyAlignment="1">
      <alignment horizontal="center" vertical="center" wrapText="1"/>
    </xf>
    <xf numFmtId="14" fontId="43" fillId="34" borderId="11" xfId="0" applyNumberFormat="1" applyFont="1" applyFill="1" applyBorder="1" applyAlignment="1">
      <alignment horizontal="center" vertical="center" wrapText="1"/>
    </xf>
    <xf numFmtId="14" fontId="23" fillId="0" borderId="12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textRotation="90" wrapText="1"/>
    </xf>
    <xf numFmtId="0" fontId="44" fillId="34" borderId="1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textRotation="90" wrapText="1"/>
    </xf>
    <xf numFmtId="0" fontId="43" fillId="34" borderId="13" xfId="0" applyFont="1" applyFill="1" applyBorder="1" applyAlignment="1">
      <alignment horizontal="center" vertical="center" textRotation="90" wrapText="1"/>
    </xf>
    <xf numFmtId="0" fontId="44" fillId="34" borderId="13" xfId="0" applyFont="1" applyFill="1" applyBorder="1" applyAlignment="1">
      <alignment horizontal="center" vertical="center" textRotation="90" wrapText="1"/>
    </xf>
    <xf numFmtId="0" fontId="44" fillId="34" borderId="13" xfId="0" applyFont="1" applyFill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4" fontId="43" fillId="34" borderId="12" xfId="0" applyNumberFormat="1" applyFont="1" applyFill="1" applyBorder="1" applyAlignment="1">
      <alignment horizontal="center" vertical="center" wrapText="1"/>
    </xf>
    <xf numFmtId="4" fontId="43" fillId="34" borderId="13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" fontId="43" fillId="34" borderId="12" xfId="0" applyNumberFormat="1" applyFont="1" applyFill="1" applyBorder="1" applyAlignment="1">
      <alignment horizontal="right" vertical="center" wrapText="1"/>
    </xf>
    <xf numFmtId="4" fontId="43" fillId="34" borderId="11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textRotation="90" wrapText="1"/>
    </xf>
    <xf numFmtId="14" fontId="23" fillId="0" borderId="12" xfId="0" applyNumberFormat="1" applyFont="1" applyFill="1" applyBorder="1" applyAlignment="1">
      <alignment horizontal="right" vertical="center" wrapText="1"/>
    </xf>
    <xf numFmtId="14" fontId="23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0">
      <selection activeCell="A3" sqref="A3:P3"/>
    </sheetView>
  </sheetViews>
  <sheetFormatPr defaultColWidth="11.7109375" defaultRowHeight="15"/>
  <cols>
    <col min="1" max="1" width="9.7109375" style="2" customWidth="1"/>
    <col min="2" max="2" width="13.57421875" style="2" customWidth="1"/>
    <col min="3" max="3" width="11.7109375" style="2" customWidth="1"/>
    <col min="4" max="4" width="7.57421875" style="2" customWidth="1"/>
    <col min="5" max="5" width="3.28125" style="2" customWidth="1"/>
    <col min="6" max="6" width="15.00390625" style="7" customWidth="1"/>
    <col min="7" max="7" width="4.28125" style="4" customWidth="1"/>
    <col min="8" max="8" width="9.421875" style="2" customWidth="1"/>
    <col min="9" max="9" width="7.140625" style="7" customWidth="1"/>
    <col min="10" max="10" width="9.140625" style="2" customWidth="1"/>
    <col min="11" max="11" width="9.00390625" style="2" customWidth="1"/>
    <col min="12" max="12" width="6.7109375" style="4" customWidth="1"/>
    <col min="13" max="13" width="8.28125" style="2" customWidth="1"/>
    <col min="14" max="14" width="8.57421875" style="2" customWidth="1"/>
    <col min="15" max="15" width="9.28125" style="2" customWidth="1"/>
    <col min="16" max="16" width="8.140625" style="2" customWidth="1"/>
    <col min="17" max="16384" width="11.7109375" style="2" customWidth="1"/>
  </cols>
  <sheetData>
    <row r="1" ht="12">
      <c r="A1" s="1" t="s">
        <v>18</v>
      </c>
    </row>
    <row r="2" spans="1:16" ht="12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">
      <c r="A3" s="133" t="s">
        <v>29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4.2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5"/>
      <c r="M5" s="3"/>
      <c r="N5" s="3"/>
      <c r="O5" s="3"/>
      <c r="P5" s="3"/>
    </row>
    <row r="6" spans="1:16" ht="20.25">
      <c r="A6" s="130" t="s">
        <v>0</v>
      </c>
      <c r="B6" s="130" t="s">
        <v>1</v>
      </c>
      <c r="C6" s="130" t="s">
        <v>2</v>
      </c>
      <c r="D6" s="130" t="s">
        <v>3</v>
      </c>
      <c r="E6" s="130" t="s">
        <v>4</v>
      </c>
      <c r="F6" s="130" t="s">
        <v>5</v>
      </c>
      <c r="G6" s="6" t="s">
        <v>6</v>
      </c>
      <c r="H6" s="130" t="s">
        <v>17</v>
      </c>
      <c r="I6" s="130" t="s">
        <v>8</v>
      </c>
      <c r="J6" s="130" t="s">
        <v>9</v>
      </c>
      <c r="K6" s="130" t="s">
        <v>10</v>
      </c>
      <c r="L6" s="132" t="s">
        <v>11</v>
      </c>
      <c r="M6" s="134" t="s">
        <v>12</v>
      </c>
      <c r="N6" s="134"/>
      <c r="O6" s="135" t="s">
        <v>13</v>
      </c>
      <c r="P6" s="9" t="s">
        <v>14</v>
      </c>
    </row>
    <row r="7" spans="1:16" ht="69.75" customHeight="1">
      <c r="A7" s="130"/>
      <c r="B7" s="130"/>
      <c r="C7" s="130"/>
      <c r="D7" s="130"/>
      <c r="E7" s="130"/>
      <c r="F7" s="130"/>
      <c r="G7" s="132" t="s">
        <v>7</v>
      </c>
      <c r="H7" s="130"/>
      <c r="I7" s="130"/>
      <c r="J7" s="130"/>
      <c r="K7" s="130"/>
      <c r="L7" s="132"/>
      <c r="M7" s="130" t="s">
        <v>16</v>
      </c>
      <c r="N7" s="130" t="s">
        <v>20</v>
      </c>
      <c r="O7" s="135"/>
      <c r="P7" s="134" t="s">
        <v>15</v>
      </c>
    </row>
    <row r="8" spans="1:16" ht="12">
      <c r="A8" s="130"/>
      <c r="B8" s="130"/>
      <c r="C8" s="130"/>
      <c r="D8" s="130"/>
      <c r="E8" s="130"/>
      <c r="F8" s="130"/>
      <c r="G8" s="132"/>
      <c r="H8" s="130"/>
      <c r="I8" s="130"/>
      <c r="J8" s="130"/>
      <c r="K8" s="130"/>
      <c r="L8" s="132"/>
      <c r="M8" s="130"/>
      <c r="N8" s="130"/>
      <c r="O8" s="135"/>
      <c r="P8" s="134"/>
    </row>
    <row r="9" spans="1:16" s="8" customFormat="1" ht="13.5" customHeight="1">
      <c r="A9" s="131" t="s">
        <v>102</v>
      </c>
      <c r="B9" s="131" t="s">
        <v>68</v>
      </c>
      <c r="C9" s="131" t="s">
        <v>25</v>
      </c>
      <c r="D9" s="131" t="s">
        <v>21</v>
      </c>
      <c r="E9" s="138"/>
      <c r="F9" s="131" t="s">
        <v>26</v>
      </c>
      <c r="G9" s="136" t="s">
        <v>22</v>
      </c>
      <c r="H9" s="140">
        <v>99997.98</v>
      </c>
      <c r="I9" s="131" t="s">
        <v>27</v>
      </c>
      <c r="J9" s="137">
        <v>43879</v>
      </c>
      <c r="K9" s="137">
        <v>44274</v>
      </c>
      <c r="L9" s="136" t="s">
        <v>69</v>
      </c>
      <c r="M9" s="11">
        <v>15609.71</v>
      </c>
      <c r="N9" s="10">
        <v>44215</v>
      </c>
      <c r="O9" s="139">
        <f>61091.15+M9+M10+M11+M12</f>
        <v>94351.35</v>
      </c>
      <c r="P9" s="131" t="s">
        <v>28</v>
      </c>
    </row>
    <row r="10" spans="1:16" s="8" customFormat="1" ht="12" customHeight="1">
      <c r="A10" s="131"/>
      <c r="B10" s="131"/>
      <c r="C10" s="131"/>
      <c r="D10" s="131"/>
      <c r="E10" s="138"/>
      <c r="F10" s="131"/>
      <c r="G10" s="136"/>
      <c r="H10" s="140"/>
      <c r="I10" s="131"/>
      <c r="J10" s="137"/>
      <c r="K10" s="137"/>
      <c r="L10" s="136"/>
      <c r="M10" s="11">
        <v>6612.26</v>
      </c>
      <c r="N10" s="10">
        <v>44238</v>
      </c>
      <c r="O10" s="139"/>
      <c r="P10" s="131"/>
    </row>
    <row r="11" spans="1:16" s="8" customFormat="1" ht="12" customHeight="1">
      <c r="A11" s="131"/>
      <c r="B11" s="131"/>
      <c r="C11" s="131"/>
      <c r="D11" s="131"/>
      <c r="E11" s="138"/>
      <c r="F11" s="131"/>
      <c r="G11" s="136"/>
      <c r="H11" s="140"/>
      <c r="I11" s="131"/>
      <c r="J11" s="137"/>
      <c r="K11" s="137"/>
      <c r="L11" s="136"/>
      <c r="M11" s="11">
        <v>7026.13</v>
      </c>
      <c r="N11" s="10">
        <v>44286</v>
      </c>
      <c r="O11" s="139"/>
      <c r="P11" s="131"/>
    </row>
    <row r="12" spans="1:16" s="8" customFormat="1" ht="12" customHeight="1">
      <c r="A12" s="131"/>
      <c r="B12" s="131"/>
      <c r="C12" s="131"/>
      <c r="D12" s="131"/>
      <c r="E12" s="138"/>
      <c r="F12" s="131"/>
      <c r="G12" s="136"/>
      <c r="H12" s="140"/>
      <c r="I12" s="131"/>
      <c r="J12" s="137"/>
      <c r="K12" s="137"/>
      <c r="L12" s="136"/>
      <c r="M12" s="11">
        <v>4012.1</v>
      </c>
      <c r="N12" s="10">
        <v>44433</v>
      </c>
      <c r="O12" s="139"/>
      <c r="P12" s="131"/>
    </row>
    <row r="13" spans="1:16" s="8" customFormat="1" ht="52.5" customHeight="1">
      <c r="A13" s="28" t="s">
        <v>102</v>
      </c>
      <c r="B13" s="76" t="s">
        <v>33</v>
      </c>
      <c r="C13" s="28" t="s">
        <v>25</v>
      </c>
      <c r="D13" s="28" t="s">
        <v>21</v>
      </c>
      <c r="E13" s="22"/>
      <c r="F13" s="18" t="s">
        <v>26</v>
      </c>
      <c r="G13" s="136"/>
      <c r="H13" s="48">
        <v>64740.28</v>
      </c>
      <c r="I13" s="131"/>
      <c r="J13" s="21">
        <v>44277</v>
      </c>
      <c r="K13" s="21">
        <v>44561</v>
      </c>
      <c r="L13" s="20"/>
      <c r="M13" s="42"/>
      <c r="N13" s="42"/>
      <c r="O13" s="19"/>
      <c r="P13" s="18" t="s">
        <v>23</v>
      </c>
    </row>
    <row r="14" spans="1:16" s="8" customFormat="1" ht="52.5" customHeight="1">
      <c r="A14" s="28" t="s">
        <v>102</v>
      </c>
      <c r="B14" s="81" t="s">
        <v>90</v>
      </c>
      <c r="C14" s="30" t="s">
        <v>24</v>
      </c>
      <c r="D14" s="30" t="s">
        <v>21</v>
      </c>
      <c r="E14" s="22"/>
      <c r="F14" s="22" t="s">
        <v>91</v>
      </c>
      <c r="G14" s="79"/>
      <c r="H14" s="52">
        <v>33468.44</v>
      </c>
      <c r="I14" s="22" t="s">
        <v>27</v>
      </c>
      <c r="J14" s="51">
        <v>44317</v>
      </c>
      <c r="K14" s="51">
        <v>44561</v>
      </c>
      <c r="L14" s="20"/>
      <c r="M14" s="42"/>
      <c r="N14" s="42"/>
      <c r="O14" s="19"/>
      <c r="P14" s="18" t="s">
        <v>23</v>
      </c>
    </row>
    <row r="15" spans="1:16" s="8" customFormat="1" ht="21" customHeight="1">
      <c r="A15" s="104" t="s">
        <v>102</v>
      </c>
      <c r="B15" s="114" t="s">
        <v>106</v>
      </c>
      <c r="C15" s="108" t="s">
        <v>37</v>
      </c>
      <c r="D15" s="110" t="s">
        <v>21</v>
      </c>
      <c r="E15" s="108"/>
      <c r="F15" s="108" t="s">
        <v>36</v>
      </c>
      <c r="G15" s="106"/>
      <c r="H15" s="112">
        <v>120487.5</v>
      </c>
      <c r="I15" s="110" t="s">
        <v>27</v>
      </c>
      <c r="J15" s="116">
        <v>43831</v>
      </c>
      <c r="K15" s="116">
        <v>44316</v>
      </c>
      <c r="L15" s="118" t="s">
        <v>107</v>
      </c>
      <c r="M15" s="99">
        <v>8032.5</v>
      </c>
      <c r="N15" s="98">
        <v>44238</v>
      </c>
      <c r="O15" s="101">
        <v>120487.5</v>
      </c>
      <c r="P15" s="104" t="s">
        <v>28</v>
      </c>
    </row>
    <row r="16" spans="1:16" s="8" customFormat="1" ht="22.5" customHeight="1">
      <c r="A16" s="105"/>
      <c r="B16" s="115"/>
      <c r="C16" s="109"/>
      <c r="D16" s="111"/>
      <c r="E16" s="109"/>
      <c r="F16" s="109"/>
      <c r="G16" s="107"/>
      <c r="H16" s="113"/>
      <c r="I16" s="111"/>
      <c r="J16" s="117"/>
      <c r="K16" s="117"/>
      <c r="L16" s="119"/>
      <c r="M16" s="100">
        <v>8032.5</v>
      </c>
      <c r="N16" s="97">
        <v>44273</v>
      </c>
      <c r="O16" s="102"/>
      <c r="P16" s="105"/>
    </row>
    <row r="17" spans="1:16" s="8" customFormat="1" ht="24.75" customHeight="1">
      <c r="A17" s="105"/>
      <c r="B17" s="115"/>
      <c r="C17" s="109"/>
      <c r="D17" s="111"/>
      <c r="E17" s="109"/>
      <c r="F17" s="109"/>
      <c r="G17" s="107"/>
      <c r="H17" s="113"/>
      <c r="I17" s="111"/>
      <c r="J17" s="117"/>
      <c r="K17" s="117"/>
      <c r="L17" s="119"/>
      <c r="M17" s="100">
        <v>8032.5</v>
      </c>
      <c r="N17" s="97">
        <v>44298</v>
      </c>
      <c r="O17" s="103"/>
      <c r="P17" s="105"/>
    </row>
    <row r="18" spans="1:16" s="8" customFormat="1" ht="51.75" customHeight="1">
      <c r="A18" s="28" t="s">
        <v>102</v>
      </c>
      <c r="B18" s="76" t="s">
        <v>62</v>
      </c>
      <c r="C18" s="30" t="s">
        <v>60</v>
      </c>
      <c r="D18" s="30" t="s">
        <v>61</v>
      </c>
      <c r="E18" s="22"/>
      <c r="F18" s="22" t="s">
        <v>63</v>
      </c>
      <c r="G18" s="43" t="s">
        <v>64</v>
      </c>
      <c r="H18" s="44">
        <v>7099718.5</v>
      </c>
      <c r="I18" s="18" t="s">
        <v>54</v>
      </c>
      <c r="J18" s="82">
        <v>44281</v>
      </c>
      <c r="K18" s="82">
        <v>44767</v>
      </c>
      <c r="L18" s="42"/>
      <c r="M18" s="42"/>
      <c r="N18" s="42"/>
      <c r="O18" s="46"/>
      <c r="P18" s="22" t="s">
        <v>23</v>
      </c>
    </row>
    <row r="19" spans="1:16" s="80" customFormat="1" ht="24" customHeight="1">
      <c r="A19" s="123" t="s">
        <v>102</v>
      </c>
      <c r="B19" s="120" t="s">
        <v>94</v>
      </c>
      <c r="C19" s="120" t="s">
        <v>95</v>
      </c>
      <c r="D19" s="120" t="s">
        <v>96</v>
      </c>
      <c r="E19" s="120"/>
      <c r="F19" s="120" t="s">
        <v>97</v>
      </c>
      <c r="G19" s="120"/>
      <c r="H19" s="120">
        <v>909058.85</v>
      </c>
      <c r="I19" s="120" t="s">
        <v>27</v>
      </c>
      <c r="J19" s="127">
        <v>44317</v>
      </c>
      <c r="K19" s="127">
        <v>44561</v>
      </c>
      <c r="L19" s="141"/>
      <c r="M19" s="94">
        <v>121098.34</v>
      </c>
      <c r="N19" s="96">
        <v>44232</v>
      </c>
      <c r="O19" s="114"/>
      <c r="P19" s="114" t="s">
        <v>28</v>
      </c>
    </row>
    <row r="20" spans="1:16" s="80" customFormat="1" ht="18" customHeight="1">
      <c r="A20" s="124"/>
      <c r="B20" s="121"/>
      <c r="C20" s="121"/>
      <c r="D20" s="121"/>
      <c r="E20" s="121"/>
      <c r="F20" s="121"/>
      <c r="G20" s="121"/>
      <c r="H20" s="121"/>
      <c r="I20" s="121"/>
      <c r="J20" s="128"/>
      <c r="K20" s="128"/>
      <c r="L20" s="142"/>
      <c r="M20" s="95">
        <v>121105.79</v>
      </c>
      <c r="N20" s="96">
        <v>44260</v>
      </c>
      <c r="O20" s="115"/>
      <c r="P20" s="115"/>
    </row>
    <row r="21" spans="1:16" ht="19.5" customHeight="1">
      <c r="A21" s="125"/>
      <c r="B21" s="122"/>
      <c r="C21" s="122"/>
      <c r="D21" s="122"/>
      <c r="E21" s="122"/>
      <c r="F21" s="122"/>
      <c r="G21" s="122"/>
      <c r="H21" s="122"/>
      <c r="I21" s="122"/>
      <c r="J21" s="129"/>
      <c r="K21" s="129"/>
      <c r="L21" s="143"/>
      <c r="M21" s="52">
        <v>122126.91</v>
      </c>
      <c r="N21" s="96">
        <v>44292</v>
      </c>
      <c r="O21" s="126"/>
      <c r="P21" s="126"/>
    </row>
  </sheetData>
  <sheetProtection/>
  <mergeCells count="61">
    <mergeCell ref="P19:P21"/>
    <mergeCell ref="L19:L21"/>
    <mergeCell ref="K19:K21"/>
    <mergeCell ref="I9:I13"/>
    <mergeCell ref="A9:A12"/>
    <mergeCell ref="B9:B12"/>
    <mergeCell ref="E9:E12"/>
    <mergeCell ref="O9:O12"/>
    <mergeCell ref="H9:H12"/>
    <mergeCell ref="P7:P8"/>
    <mergeCell ref="J6:J8"/>
    <mergeCell ref="K6:K8"/>
    <mergeCell ref="O6:O8"/>
    <mergeCell ref="L9:L12"/>
    <mergeCell ref="K9:K12"/>
    <mergeCell ref="J9:J12"/>
    <mergeCell ref="L6:L8"/>
    <mergeCell ref="M6:N6"/>
    <mergeCell ref="P9:P12"/>
    <mergeCell ref="I6:I8"/>
    <mergeCell ref="G7:G8"/>
    <mergeCell ref="M7:M8"/>
    <mergeCell ref="N7:N8"/>
    <mergeCell ref="A2:P2"/>
    <mergeCell ref="A3:P3"/>
    <mergeCell ref="A6:A8"/>
    <mergeCell ref="B6:B8"/>
    <mergeCell ref="C6:C8"/>
    <mergeCell ref="D6:D8"/>
    <mergeCell ref="F6:F8"/>
    <mergeCell ref="H6:H8"/>
    <mergeCell ref="E6:E8"/>
    <mergeCell ref="D9:D12"/>
    <mergeCell ref="C9:C12"/>
    <mergeCell ref="F9:F12"/>
    <mergeCell ref="G9:G13"/>
    <mergeCell ref="O19:O21"/>
    <mergeCell ref="J19:J21"/>
    <mergeCell ref="I19:I21"/>
    <mergeCell ref="H19:H21"/>
    <mergeCell ref="F19:F21"/>
    <mergeCell ref="D19:D21"/>
    <mergeCell ref="I15:I17"/>
    <mergeCell ref="J15:J17"/>
    <mergeCell ref="K15:K17"/>
    <mergeCell ref="L15:L17"/>
    <mergeCell ref="B19:B21"/>
    <mergeCell ref="A19:A21"/>
    <mergeCell ref="E19:E21"/>
    <mergeCell ref="G19:G21"/>
    <mergeCell ref="C19:C21"/>
    <mergeCell ref="O15:O17"/>
    <mergeCell ref="P15:P17"/>
    <mergeCell ref="G15:G17"/>
    <mergeCell ref="A15:A17"/>
    <mergeCell ref="C15:C17"/>
    <mergeCell ref="D15:D17"/>
    <mergeCell ref="E15:E17"/>
    <mergeCell ref="F15:F17"/>
    <mergeCell ref="H15:H17"/>
    <mergeCell ref="B15:B17"/>
  </mergeCells>
  <printOptions/>
  <pageMargins left="0.38" right="0.23" top="0.51" bottom="0.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9">
      <selection activeCell="B17" sqref="B17"/>
    </sheetView>
  </sheetViews>
  <sheetFormatPr defaultColWidth="11.7109375" defaultRowHeight="15"/>
  <cols>
    <col min="1" max="1" width="9.7109375" style="2" customWidth="1"/>
    <col min="2" max="2" width="10.140625" style="2" customWidth="1"/>
    <col min="3" max="3" width="12.7109375" style="2" customWidth="1"/>
    <col min="4" max="4" width="7.57421875" style="2" customWidth="1"/>
    <col min="5" max="5" width="3.28125" style="2" customWidth="1"/>
    <col min="6" max="6" width="11.7109375" style="7" customWidth="1"/>
    <col min="7" max="7" width="8.421875" style="4" customWidth="1"/>
    <col min="8" max="8" width="9.140625" style="2" customWidth="1"/>
    <col min="9" max="9" width="7.421875" style="7" customWidth="1"/>
    <col min="10" max="10" width="8.28125" style="2" customWidth="1"/>
    <col min="11" max="11" width="8.140625" style="2" customWidth="1"/>
    <col min="12" max="12" width="6.7109375" style="4" customWidth="1"/>
    <col min="13" max="13" width="8.28125" style="2" customWidth="1"/>
    <col min="14" max="14" width="8.57421875" style="2" customWidth="1"/>
    <col min="15" max="15" width="9.28125" style="2" customWidth="1"/>
    <col min="16" max="16" width="8.140625" style="2" customWidth="1"/>
    <col min="17" max="16384" width="11.7109375" style="2" customWidth="1"/>
  </cols>
  <sheetData>
    <row r="1" ht="12">
      <c r="A1" s="1" t="s">
        <v>18</v>
      </c>
    </row>
    <row r="2" spans="1:16" ht="12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">
      <c r="A3" s="133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4.2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5"/>
      <c r="M5" s="3"/>
      <c r="N5" s="3"/>
      <c r="O5" s="3"/>
      <c r="P5" s="3"/>
    </row>
    <row r="6" spans="1:16" ht="12">
      <c r="A6" s="130" t="s">
        <v>0</v>
      </c>
      <c r="B6" s="130" t="s">
        <v>1</v>
      </c>
      <c r="C6" s="130" t="s">
        <v>2</v>
      </c>
      <c r="D6" s="130" t="s">
        <v>3</v>
      </c>
      <c r="E6" s="130" t="s">
        <v>4</v>
      </c>
      <c r="F6" s="130" t="s">
        <v>5</v>
      </c>
      <c r="G6" s="6" t="s">
        <v>6</v>
      </c>
      <c r="H6" s="130" t="s">
        <v>17</v>
      </c>
      <c r="I6" s="130" t="s">
        <v>8</v>
      </c>
      <c r="J6" s="130" t="s">
        <v>9</v>
      </c>
      <c r="K6" s="130" t="s">
        <v>10</v>
      </c>
      <c r="L6" s="132" t="s">
        <v>11</v>
      </c>
      <c r="M6" s="134" t="s">
        <v>12</v>
      </c>
      <c r="N6" s="134"/>
      <c r="O6" s="135" t="s">
        <v>13</v>
      </c>
      <c r="P6" s="16" t="s">
        <v>14</v>
      </c>
    </row>
    <row r="7" spans="1:16" ht="69.75" customHeight="1">
      <c r="A7" s="130"/>
      <c r="B7" s="130"/>
      <c r="C7" s="130"/>
      <c r="D7" s="130"/>
      <c r="E7" s="130"/>
      <c r="F7" s="130"/>
      <c r="G7" s="132" t="s">
        <v>7</v>
      </c>
      <c r="H7" s="130"/>
      <c r="I7" s="130"/>
      <c r="J7" s="130"/>
      <c r="K7" s="130"/>
      <c r="L7" s="132"/>
      <c r="M7" s="130" t="s">
        <v>16</v>
      </c>
      <c r="N7" s="130" t="s">
        <v>20</v>
      </c>
      <c r="O7" s="135"/>
      <c r="P7" s="134" t="s">
        <v>15</v>
      </c>
    </row>
    <row r="8" spans="1:16" ht="12">
      <c r="A8" s="130"/>
      <c r="B8" s="130"/>
      <c r="C8" s="130"/>
      <c r="D8" s="130"/>
      <c r="E8" s="130"/>
      <c r="F8" s="130"/>
      <c r="G8" s="132"/>
      <c r="H8" s="130"/>
      <c r="I8" s="130"/>
      <c r="J8" s="130"/>
      <c r="K8" s="130"/>
      <c r="L8" s="132"/>
      <c r="M8" s="130"/>
      <c r="N8" s="130"/>
      <c r="O8" s="135"/>
      <c r="P8" s="134"/>
    </row>
    <row r="9" spans="1:16" ht="12">
      <c r="A9" s="104" t="s">
        <v>102</v>
      </c>
      <c r="B9" s="158" t="s">
        <v>73</v>
      </c>
      <c r="C9" s="104" t="s">
        <v>25</v>
      </c>
      <c r="D9" s="104" t="s">
        <v>21</v>
      </c>
      <c r="E9" s="160"/>
      <c r="F9" s="104" t="s">
        <v>26</v>
      </c>
      <c r="G9" s="153"/>
      <c r="H9" s="110">
        <v>64740.28</v>
      </c>
      <c r="I9" s="110" t="s">
        <v>27</v>
      </c>
      <c r="J9" s="116">
        <v>44277</v>
      </c>
      <c r="K9" s="116">
        <v>44561</v>
      </c>
      <c r="L9" s="153"/>
      <c r="M9" s="65">
        <v>8285.83</v>
      </c>
      <c r="N9" s="61">
        <v>44344</v>
      </c>
      <c r="O9" s="110"/>
      <c r="P9" s="110" t="s">
        <v>23</v>
      </c>
    </row>
    <row r="10" spans="1:16" ht="12">
      <c r="A10" s="105"/>
      <c r="B10" s="159"/>
      <c r="C10" s="105"/>
      <c r="D10" s="105"/>
      <c r="E10" s="161"/>
      <c r="F10" s="105"/>
      <c r="G10" s="162"/>
      <c r="H10" s="111"/>
      <c r="I10" s="111"/>
      <c r="J10" s="111"/>
      <c r="K10" s="111"/>
      <c r="L10" s="162"/>
      <c r="M10" s="65">
        <v>92.73</v>
      </c>
      <c r="N10" s="62">
        <v>44369</v>
      </c>
      <c r="O10" s="111"/>
      <c r="P10" s="111"/>
    </row>
    <row r="11" spans="1:16" ht="12">
      <c r="A11" s="105"/>
      <c r="B11" s="159"/>
      <c r="C11" s="105"/>
      <c r="D11" s="105"/>
      <c r="E11" s="161"/>
      <c r="F11" s="105"/>
      <c r="G11" s="162"/>
      <c r="H11" s="111"/>
      <c r="I11" s="111"/>
      <c r="J11" s="111"/>
      <c r="K11" s="111"/>
      <c r="L11" s="162"/>
      <c r="M11" s="91">
        <v>5368.24</v>
      </c>
      <c r="N11" s="62">
        <v>44371</v>
      </c>
      <c r="O11" s="111"/>
      <c r="P11" s="111"/>
    </row>
    <row r="12" spans="1:16" ht="60">
      <c r="A12" s="30" t="s">
        <v>102</v>
      </c>
      <c r="B12" s="81" t="s">
        <v>93</v>
      </c>
      <c r="C12" s="30" t="s">
        <v>24</v>
      </c>
      <c r="D12" s="30" t="s">
        <v>21</v>
      </c>
      <c r="E12" s="49"/>
      <c r="F12" s="30" t="s">
        <v>91</v>
      </c>
      <c r="G12" s="79"/>
      <c r="H12" s="52">
        <v>33468.44</v>
      </c>
      <c r="I12" s="30" t="s">
        <v>27</v>
      </c>
      <c r="J12" s="51">
        <v>44317</v>
      </c>
      <c r="K12" s="31">
        <v>44561</v>
      </c>
      <c r="L12" s="23"/>
      <c r="M12" s="65">
        <f>7692.77-6.74</f>
        <v>7686.030000000001</v>
      </c>
      <c r="N12" s="66">
        <v>44358</v>
      </c>
      <c r="O12" s="25"/>
      <c r="P12" s="36" t="s">
        <v>23</v>
      </c>
    </row>
    <row r="13" spans="1:16" ht="27" customHeight="1">
      <c r="A13" s="156" t="s">
        <v>102</v>
      </c>
      <c r="B13" s="156" t="s">
        <v>98</v>
      </c>
      <c r="C13" s="156" t="s">
        <v>95</v>
      </c>
      <c r="D13" s="156" t="s">
        <v>96</v>
      </c>
      <c r="E13" s="156"/>
      <c r="F13" s="156" t="s">
        <v>97</v>
      </c>
      <c r="G13" s="156"/>
      <c r="H13" s="156">
        <v>909058.85</v>
      </c>
      <c r="I13" s="156" t="s">
        <v>27</v>
      </c>
      <c r="J13" s="151">
        <v>44317</v>
      </c>
      <c r="K13" s="116">
        <v>44561</v>
      </c>
      <c r="L13" s="153"/>
      <c r="M13" s="65">
        <v>122211.38</v>
      </c>
      <c r="N13" s="66">
        <v>44354</v>
      </c>
      <c r="O13" s="110"/>
      <c r="P13" s="110" t="s">
        <v>23</v>
      </c>
    </row>
    <row r="14" spans="1:16" ht="24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2"/>
      <c r="K14" s="150"/>
      <c r="L14" s="154"/>
      <c r="M14" s="65">
        <v>122390.26</v>
      </c>
      <c r="N14" s="66">
        <v>44382</v>
      </c>
      <c r="O14" s="146"/>
      <c r="P14" s="146"/>
    </row>
    <row r="15" spans="1:16" s="26" customFormat="1" ht="30" customHeight="1">
      <c r="A15" s="104" t="s">
        <v>102</v>
      </c>
      <c r="B15" s="114" t="s">
        <v>81</v>
      </c>
      <c r="C15" s="110" t="s">
        <v>34</v>
      </c>
      <c r="D15" s="110" t="s">
        <v>21</v>
      </c>
      <c r="E15" s="110"/>
      <c r="F15" s="110" t="s">
        <v>35</v>
      </c>
      <c r="G15" s="144"/>
      <c r="H15" s="112">
        <v>38250</v>
      </c>
      <c r="I15" s="110" t="s">
        <v>27</v>
      </c>
      <c r="J15" s="116">
        <v>44287</v>
      </c>
      <c r="K15" s="116">
        <v>44561</v>
      </c>
      <c r="L15" s="144"/>
      <c r="M15" s="35">
        <v>3249.4</v>
      </c>
      <c r="N15" s="77">
        <v>44334</v>
      </c>
      <c r="O15" s="110"/>
      <c r="P15" s="110" t="s">
        <v>23</v>
      </c>
    </row>
    <row r="16" spans="1:16" s="26" customFormat="1" ht="24.75" customHeight="1">
      <c r="A16" s="105"/>
      <c r="B16" s="115"/>
      <c r="C16" s="111"/>
      <c r="D16" s="111"/>
      <c r="E16" s="111"/>
      <c r="F16" s="111"/>
      <c r="G16" s="163"/>
      <c r="H16" s="113"/>
      <c r="I16" s="111"/>
      <c r="J16" s="117"/>
      <c r="K16" s="117"/>
      <c r="L16" s="163"/>
      <c r="M16" s="92">
        <v>3308.48</v>
      </c>
      <c r="N16" s="93">
        <v>44363</v>
      </c>
      <c r="O16" s="111"/>
      <c r="P16" s="111"/>
    </row>
    <row r="17" spans="1:16" s="26" customFormat="1" ht="36">
      <c r="A17" s="18" t="s">
        <v>48</v>
      </c>
      <c r="B17" s="68" t="s">
        <v>82</v>
      </c>
      <c r="C17" s="25" t="s">
        <v>47</v>
      </c>
      <c r="D17" s="25" t="s">
        <v>21</v>
      </c>
      <c r="E17" s="25"/>
      <c r="F17" s="36" t="s">
        <v>49</v>
      </c>
      <c r="G17" s="34"/>
      <c r="H17" s="54">
        <v>27195</v>
      </c>
      <c r="I17" s="25"/>
      <c r="J17" s="31">
        <v>44301</v>
      </c>
      <c r="K17" s="31">
        <v>44330</v>
      </c>
      <c r="L17" s="34"/>
      <c r="M17" s="35">
        <v>27195</v>
      </c>
      <c r="N17" s="37">
        <v>44340</v>
      </c>
      <c r="O17" s="24"/>
      <c r="P17" s="25" t="s">
        <v>28</v>
      </c>
    </row>
    <row r="18" spans="1:16" s="26" customFormat="1" ht="33.75" customHeight="1">
      <c r="A18" s="104" t="s">
        <v>59</v>
      </c>
      <c r="B18" s="114" t="s">
        <v>83</v>
      </c>
      <c r="C18" s="110" t="s">
        <v>85</v>
      </c>
      <c r="D18" s="110" t="s">
        <v>108</v>
      </c>
      <c r="E18" s="110"/>
      <c r="F18" s="110" t="s">
        <v>75</v>
      </c>
      <c r="G18" s="144" t="s">
        <v>76</v>
      </c>
      <c r="H18" s="112">
        <v>3337950</v>
      </c>
      <c r="I18" s="110" t="s">
        <v>54</v>
      </c>
      <c r="J18" s="116">
        <v>44053</v>
      </c>
      <c r="K18" s="116">
        <v>44499</v>
      </c>
      <c r="L18" s="144"/>
      <c r="M18" s="35">
        <v>626297</v>
      </c>
      <c r="N18" s="37">
        <v>44293</v>
      </c>
      <c r="O18" s="110"/>
      <c r="P18" s="110" t="s">
        <v>23</v>
      </c>
    </row>
    <row r="19" spans="1:16" s="26" customFormat="1" ht="31.5" customHeight="1">
      <c r="A19" s="105"/>
      <c r="B19" s="115"/>
      <c r="C19" s="111"/>
      <c r="D19" s="111"/>
      <c r="E19" s="111"/>
      <c r="F19" s="111"/>
      <c r="G19" s="163"/>
      <c r="H19" s="113"/>
      <c r="I19" s="111"/>
      <c r="J19" s="117"/>
      <c r="K19" s="117"/>
      <c r="L19" s="163"/>
      <c r="M19" s="35">
        <v>169485.75</v>
      </c>
      <c r="N19" s="37">
        <v>44320</v>
      </c>
      <c r="O19" s="111"/>
      <c r="P19" s="111"/>
    </row>
    <row r="20" spans="1:16" s="26" customFormat="1" ht="33" customHeight="1">
      <c r="A20" s="155"/>
      <c r="B20" s="126"/>
      <c r="C20" s="146"/>
      <c r="D20" s="146"/>
      <c r="E20" s="146"/>
      <c r="F20" s="146"/>
      <c r="G20" s="145"/>
      <c r="H20" s="149"/>
      <c r="I20" s="146"/>
      <c r="J20" s="150"/>
      <c r="K20" s="150"/>
      <c r="L20" s="145"/>
      <c r="M20" s="35">
        <v>847428.75</v>
      </c>
      <c r="N20" s="37">
        <v>44365</v>
      </c>
      <c r="O20" s="146"/>
      <c r="P20" s="146"/>
    </row>
    <row r="21" spans="1:16" s="26" customFormat="1" ht="36" customHeight="1">
      <c r="A21" s="104" t="s">
        <v>59</v>
      </c>
      <c r="B21" s="114" t="s">
        <v>80</v>
      </c>
      <c r="C21" s="110" t="s">
        <v>79</v>
      </c>
      <c r="D21" s="110" t="s">
        <v>108</v>
      </c>
      <c r="E21" s="110"/>
      <c r="F21" s="110" t="s">
        <v>77</v>
      </c>
      <c r="G21" s="144" t="s">
        <v>78</v>
      </c>
      <c r="H21" s="108">
        <v>3319676.36</v>
      </c>
      <c r="I21" s="110" t="s">
        <v>54</v>
      </c>
      <c r="J21" s="116">
        <v>44011</v>
      </c>
      <c r="K21" s="116">
        <v>44499</v>
      </c>
      <c r="L21" s="144"/>
      <c r="M21" s="35">
        <v>601712.55</v>
      </c>
      <c r="N21" s="37">
        <v>44288</v>
      </c>
      <c r="O21" s="110"/>
      <c r="P21" s="110" t="s">
        <v>23</v>
      </c>
    </row>
    <row r="22" spans="1:16" s="26" customFormat="1" ht="35.25" customHeight="1">
      <c r="A22" s="155"/>
      <c r="B22" s="126"/>
      <c r="C22" s="146"/>
      <c r="D22" s="146"/>
      <c r="E22" s="146"/>
      <c r="F22" s="146"/>
      <c r="G22" s="145"/>
      <c r="H22" s="147"/>
      <c r="I22" s="146"/>
      <c r="J22" s="150"/>
      <c r="K22" s="150"/>
      <c r="L22" s="145"/>
      <c r="M22" s="35">
        <v>179742.6</v>
      </c>
      <c r="N22" s="37">
        <v>44320</v>
      </c>
      <c r="O22" s="146"/>
      <c r="P22" s="146"/>
    </row>
    <row r="23" spans="1:16" s="26" customFormat="1" ht="46.5" customHeight="1">
      <c r="A23" s="104" t="s">
        <v>102</v>
      </c>
      <c r="B23" s="114" t="s">
        <v>103</v>
      </c>
      <c r="C23" s="108" t="s">
        <v>37</v>
      </c>
      <c r="D23" s="110" t="s">
        <v>21</v>
      </c>
      <c r="E23" s="108"/>
      <c r="F23" s="108" t="s">
        <v>36</v>
      </c>
      <c r="G23" s="106"/>
      <c r="H23" s="112">
        <v>66164</v>
      </c>
      <c r="I23" s="110" t="s">
        <v>27</v>
      </c>
      <c r="J23" s="116">
        <v>44317</v>
      </c>
      <c r="K23" s="116">
        <v>44561</v>
      </c>
      <c r="L23" s="144"/>
      <c r="M23" s="36">
        <v>8032.5</v>
      </c>
      <c r="N23" s="37">
        <v>44336</v>
      </c>
      <c r="O23" s="110"/>
      <c r="P23" s="110" t="s">
        <v>23</v>
      </c>
    </row>
    <row r="24" spans="1:16" s="26" customFormat="1" ht="38.25" customHeight="1">
      <c r="A24" s="155"/>
      <c r="B24" s="126"/>
      <c r="C24" s="147"/>
      <c r="D24" s="146"/>
      <c r="E24" s="147"/>
      <c r="F24" s="147"/>
      <c r="G24" s="148"/>
      <c r="H24" s="149"/>
      <c r="I24" s="146"/>
      <c r="J24" s="150"/>
      <c r="K24" s="150"/>
      <c r="L24" s="145"/>
      <c r="M24" s="36">
        <v>8270.5</v>
      </c>
      <c r="N24" s="37">
        <v>44358</v>
      </c>
      <c r="O24" s="146"/>
      <c r="P24" s="146"/>
    </row>
    <row r="25" spans="1:16" s="26" customFormat="1" ht="48">
      <c r="A25" s="28" t="s">
        <v>102</v>
      </c>
      <c r="B25" s="68" t="s">
        <v>100</v>
      </c>
      <c r="C25" s="76" t="s">
        <v>111</v>
      </c>
      <c r="D25" s="25" t="s">
        <v>21</v>
      </c>
      <c r="E25" s="47"/>
      <c r="F25" s="76" t="s">
        <v>38</v>
      </c>
      <c r="G25" s="53"/>
      <c r="H25" s="54">
        <v>20591.76</v>
      </c>
      <c r="I25" s="25" t="s">
        <v>27</v>
      </c>
      <c r="J25" s="31">
        <v>44317</v>
      </c>
      <c r="K25" s="31">
        <v>44561</v>
      </c>
      <c r="L25" s="34"/>
      <c r="M25" s="36"/>
      <c r="N25" s="36"/>
      <c r="O25" s="24"/>
      <c r="P25" s="25" t="s">
        <v>23</v>
      </c>
    </row>
    <row r="26" spans="1:16" s="26" customFormat="1" ht="54" customHeight="1">
      <c r="A26" s="28" t="s">
        <v>102</v>
      </c>
      <c r="B26" s="50" t="s">
        <v>101</v>
      </c>
      <c r="C26" s="47" t="s">
        <v>40</v>
      </c>
      <c r="D26" s="25" t="s">
        <v>21</v>
      </c>
      <c r="E26" s="47"/>
      <c r="F26" s="76" t="s">
        <v>39</v>
      </c>
      <c r="G26" s="53"/>
      <c r="H26" s="54">
        <v>122360.04</v>
      </c>
      <c r="I26" s="25"/>
      <c r="J26" s="31">
        <v>44317</v>
      </c>
      <c r="K26" s="31">
        <v>45046</v>
      </c>
      <c r="L26" s="34"/>
      <c r="M26" s="36"/>
      <c r="N26" s="36"/>
      <c r="O26" s="24"/>
      <c r="P26" s="25" t="s">
        <v>23</v>
      </c>
    </row>
  </sheetData>
  <sheetProtection/>
  <mergeCells count="103">
    <mergeCell ref="H15:H16"/>
    <mergeCell ref="I15:I16"/>
    <mergeCell ref="J15:J16"/>
    <mergeCell ref="K15:K16"/>
    <mergeCell ref="L15:L16"/>
    <mergeCell ref="O15:O16"/>
    <mergeCell ref="O21:O22"/>
    <mergeCell ref="P21:P22"/>
    <mergeCell ref="P15:P16"/>
    <mergeCell ref="A15:A16"/>
    <mergeCell ref="B15:B16"/>
    <mergeCell ref="C15:C16"/>
    <mergeCell ref="D15:D16"/>
    <mergeCell ref="E15:E16"/>
    <mergeCell ref="F15:F16"/>
    <mergeCell ref="G15:G16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F18:F20"/>
    <mergeCell ref="D18:D20"/>
    <mergeCell ref="C18:C20"/>
    <mergeCell ref="E18:E20"/>
    <mergeCell ref="B18:B20"/>
    <mergeCell ref="A18:A20"/>
    <mergeCell ref="P18:P20"/>
    <mergeCell ref="K18:K20"/>
    <mergeCell ref="J18:J20"/>
    <mergeCell ref="I18:I20"/>
    <mergeCell ref="H18:H20"/>
    <mergeCell ref="G18:G20"/>
    <mergeCell ref="O18:O20"/>
    <mergeCell ref="L18:L20"/>
    <mergeCell ref="G9:G11"/>
    <mergeCell ref="H9:H11"/>
    <mergeCell ref="I9:I11"/>
    <mergeCell ref="J9:J11"/>
    <mergeCell ref="K9:K11"/>
    <mergeCell ref="P9:P11"/>
    <mergeCell ref="L9:L11"/>
    <mergeCell ref="O9:O11"/>
    <mergeCell ref="A9:A11"/>
    <mergeCell ref="B9:B11"/>
    <mergeCell ref="C9:C11"/>
    <mergeCell ref="D9:D11"/>
    <mergeCell ref="E9:E11"/>
    <mergeCell ref="F9:F11"/>
    <mergeCell ref="A2:P2"/>
    <mergeCell ref="A3:P3"/>
    <mergeCell ref="A6:A8"/>
    <mergeCell ref="B6:B8"/>
    <mergeCell ref="C6:C8"/>
    <mergeCell ref="D6:D8"/>
    <mergeCell ref="E6:E8"/>
    <mergeCell ref="F6:F8"/>
    <mergeCell ref="H6:H8"/>
    <mergeCell ref="I6:I8"/>
    <mergeCell ref="J6:J8"/>
    <mergeCell ref="K6:K8"/>
    <mergeCell ref="L6:L8"/>
    <mergeCell ref="M6:N6"/>
    <mergeCell ref="O6:O8"/>
    <mergeCell ref="G7:G8"/>
    <mergeCell ref="M7:M8"/>
    <mergeCell ref="N7:N8"/>
    <mergeCell ref="P7:P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O13:O14"/>
    <mergeCell ref="P13:P14"/>
    <mergeCell ref="A23:A24"/>
    <mergeCell ref="B23:B24"/>
    <mergeCell ref="C23:C24"/>
    <mergeCell ref="D23:D24"/>
    <mergeCell ref="E23:E24"/>
    <mergeCell ref="L23:L24"/>
    <mergeCell ref="P23:P24"/>
    <mergeCell ref="O23:O24"/>
    <mergeCell ref="F23:F24"/>
    <mergeCell ref="G23:G24"/>
    <mergeCell ref="H23:H24"/>
    <mergeCell ref="I23:I24"/>
    <mergeCell ref="J23:J24"/>
    <mergeCell ref="K23:K24"/>
  </mergeCells>
  <printOptions/>
  <pageMargins left="0.49" right="0.36" top="0.5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5">
      <selection activeCell="E13" sqref="E13:E15"/>
    </sheetView>
  </sheetViews>
  <sheetFormatPr defaultColWidth="11.7109375" defaultRowHeight="15"/>
  <cols>
    <col min="1" max="1" width="9.7109375" style="2" customWidth="1"/>
    <col min="2" max="2" width="11.421875" style="2" customWidth="1"/>
    <col min="3" max="3" width="14.28125" style="2" customWidth="1"/>
    <col min="4" max="4" width="8.7109375" style="2" customWidth="1"/>
    <col min="5" max="5" width="3.28125" style="2" customWidth="1"/>
    <col min="6" max="6" width="11.140625" style="7" customWidth="1"/>
    <col min="7" max="7" width="7.7109375" style="4" customWidth="1"/>
    <col min="8" max="8" width="15.57421875" style="2" customWidth="1"/>
    <col min="9" max="9" width="8.00390625" style="7" customWidth="1"/>
    <col min="10" max="11" width="8.28125" style="2" customWidth="1"/>
    <col min="12" max="12" width="6.7109375" style="4" customWidth="1"/>
    <col min="13" max="13" width="8.28125" style="2" customWidth="1"/>
    <col min="14" max="14" width="8.57421875" style="2" customWidth="1"/>
    <col min="15" max="15" width="9.28125" style="2" customWidth="1"/>
    <col min="16" max="16" width="8.140625" style="2" customWidth="1"/>
    <col min="17" max="16384" width="11.7109375" style="2" customWidth="1"/>
  </cols>
  <sheetData>
    <row r="1" ht="12">
      <c r="A1" s="1" t="s">
        <v>18</v>
      </c>
    </row>
    <row r="2" spans="1:16" ht="12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">
      <c r="A3" s="133" t="s">
        <v>32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4.2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5"/>
      <c r="M5" s="3"/>
      <c r="N5" s="3"/>
      <c r="O5" s="3"/>
      <c r="P5" s="3"/>
    </row>
    <row r="6" spans="1:16" ht="12">
      <c r="A6" s="130" t="s">
        <v>0</v>
      </c>
      <c r="B6" s="130" t="s">
        <v>1</v>
      </c>
      <c r="C6" s="130" t="s">
        <v>2</v>
      </c>
      <c r="D6" s="130" t="s">
        <v>3</v>
      </c>
      <c r="E6" s="130" t="s">
        <v>4</v>
      </c>
      <c r="F6" s="130" t="s">
        <v>5</v>
      </c>
      <c r="G6" s="6" t="s">
        <v>6</v>
      </c>
      <c r="H6" s="130" t="s">
        <v>17</v>
      </c>
      <c r="I6" s="130" t="s">
        <v>8</v>
      </c>
      <c r="J6" s="130" t="s">
        <v>9</v>
      </c>
      <c r="K6" s="130" t="s">
        <v>10</v>
      </c>
      <c r="L6" s="132" t="s">
        <v>11</v>
      </c>
      <c r="M6" s="134" t="s">
        <v>12</v>
      </c>
      <c r="N6" s="134"/>
      <c r="O6" s="135" t="s">
        <v>13</v>
      </c>
      <c r="P6" s="16" t="s">
        <v>14</v>
      </c>
    </row>
    <row r="7" spans="1:16" ht="69.75" customHeight="1">
      <c r="A7" s="130"/>
      <c r="B7" s="130"/>
      <c r="C7" s="130"/>
      <c r="D7" s="130"/>
      <c r="E7" s="130"/>
      <c r="F7" s="130"/>
      <c r="G7" s="132" t="s">
        <v>7</v>
      </c>
      <c r="H7" s="130"/>
      <c r="I7" s="130"/>
      <c r="J7" s="130"/>
      <c r="K7" s="130"/>
      <c r="L7" s="132"/>
      <c r="M7" s="130" t="s">
        <v>16</v>
      </c>
      <c r="N7" s="130" t="s">
        <v>20</v>
      </c>
      <c r="O7" s="135"/>
      <c r="P7" s="134" t="s">
        <v>15</v>
      </c>
    </row>
    <row r="8" spans="1:16" ht="12">
      <c r="A8" s="130"/>
      <c r="B8" s="130"/>
      <c r="C8" s="130"/>
      <c r="D8" s="130"/>
      <c r="E8" s="130"/>
      <c r="F8" s="130"/>
      <c r="G8" s="132"/>
      <c r="H8" s="130"/>
      <c r="I8" s="130"/>
      <c r="J8" s="130"/>
      <c r="K8" s="130"/>
      <c r="L8" s="132"/>
      <c r="M8" s="130"/>
      <c r="N8" s="130"/>
      <c r="O8" s="135"/>
      <c r="P8" s="134"/>
    </row>
    <row r="9" spans="1:16" ht="19.5" customHeight="1">
      <c r="A9" s="104" t="s">
        <v>102</v>
      </c>
      <c r="B9" s="158" t="s">
        <v>73</v>
      </c>
      <c r="C9" s="104" t="s">
        <v>25</v>
      </c>
      <c r="D9" s="104" t="s">
        <v>21</v>
      </c>
      <c r="E9" s="160"/>
      <c r="F9" s="104" t="s">
        <v>26</v>
      </c>
      <c r="G9" s="153"/>
      <c r="H9" s="175">
        <v>64740.28</v>
      </c>
      <c r="I9" s="110" t="s">
        <v>27</v>
      </c>
      <c r="J9" s="116">
        <v>44277</v>
      </c>
      <c r="K9" s="116">
        <v>44561</v>
      </c>
      <c r="L9" s="153"/>
      <c r="M9" s="12">
        <v>5399.98</v>
      </c>
      <c r="N9" s="66">
        <v>44396</v>
      </c>
      <c r="O9" s="110"/>
      <c r="P9" s="110" t="s">
        <v>23</v>
      </c>
    </row>
    <row r="10" spans="1:16" ht="15" customHeight="1">
      <c r="A10" s="105"/>
      <c r="B10" s="159"/>
      <c r="C10" s="105"/>
      <c r="D10" s="105"/>
      <c r="E10" s="161"/>
      <c r="F10" s="105"/>
      <c r="G10" s="162"/>
      <c r="H10" s="176"/>
      <c r="I10" s="111"/>
      <c r="J10" s="111"/>
      <c r="K10" s="111"/>
      <c r="L10" s="162"/>
      <c r="M10" s="11">
        <v>8909.24</v>
      </c>
      <c r="N10" s="66">
        <v>44419</v>
      </c>
      <c r="O10" s="111"/>
      <c r="P10" s="111"/>
    </row>
    <row r="11" spans="1:16" ht="15" customHeight="1">
      <c r="A11" s="105"/>
      <c r="B11" s="159"/>
      <c r="C11" s="105"/>
      <c r="D11" s="105"/>
      <c r="E11" s="161"/>
      <c r="F11" s="105"/>
      <c r="G11" s="162"/>
      <c r="H11" s="176"/>
      <c r="I11" s="111"/>
      <c r="J11" s="111"/>
      <c r="K11" s="111"/>
      <c r="L11" s="162"/>
      <c r="M11" s="11">
        <v>1894.32</v>
      </c>
      <c r="N11" s="70">
        <v>44433</v>
      </c>
      <c r="O11" s="111"/>
      <c r="P11" s="111"/>
    </row>
    <row r="12" spans="1:16" ht="15.75" customHeight="1">
      <c r="A12" s="105"/>
      <c r="B12" s="159"/>
      <c r="C12" s="105"/>
      <c r="D12" s="105"/>
      <c r="E12" s="161"/>
      <c r="F12" s="105"/>
      <c r="G12" s="162"/>
      <c r="H12" s="176"/>
      <c r="I12" s="111"/>
      <c r="J12" s="111"/>
      <c r="K12" s="111"/>
      <c r="L12" s="162"/>
      <c r="M12" s="78">
        <v>5410.31</v>
      </c>
      <c r="N12" s="61">
        <v>44468</v>
      </c>
      <c r="O12" s="111"/>
      <c r="P12" s="111"/>
    </row>
    <row r="13" spans="1:16" ht="26.25" customHeight="1">
      <c r="A13" s="138" t="s">
        <v>102</v>
      </c>
      <c r="B13" s="171" t="s">
        <v>90</v>
      </c>
      <c r="C13" s="138" t="s">
        <v>24</v>
      </c>
      <c r="D13" s="138" t="s">
        <v>21</v>
      </c>
      <c r="E13" s="138"/>
      <c r="F13" s="138" t="s">
        <v>91</v>
      </c>
      <c r="G13" s="167"/>
      <c r="H13" s="172">
        <v>33468.44</v>
      </c>
      <c r="I13" s="123"/>
      <c r="J13" s="173">
        <v>44317</v>
      </c>
      <c r="K13" s="174">
        <v>44561</v>
      </c>
      <c r="L13" s="165"/>
      <c r="M13" s="65">
        <f>4186.97-0.88</f>
        <v>4186.09</v>
      </c>
      <c r="N13" s="66">
        <v>44406</v>
      </c>
      <c r="O13" s="166"/>
      <c r="P13" s="166" t="s">
        <v>23</v>
      </c>
    </row>
    <row r="14" spans="1:16" ht="15.75" customHeight="1">
      <c r="A14" s="138"/>
      <c r="B14" s="171"/>
      <c r="C14" s="138"/>
      <c r="D14" s="138"/>
      <c r="E14" s="138"/>
      <c r="F14" s="138"/>
      <c r="G14" s="168"/>
      <c r="H14" s="172"/>
      <c r="I14" s="124"/>
      <c r="J14" s="173"/>
      <c r="K14" s="174"/>
      <c r="L14" s="165"/>
      <c r="M14" s="11">
        <f>4183.14-2.93</f>
        <v>4180.21</v>
      </c>
      <c r="N14" s="66">
        <v>44419</v>
      </c>
      <c r="O14" s="166"/>
      <c r="P14" s="166"/>
    </row>
    <row r="15" spans="1:16" ht="15.75" customHeight="1">
      <c r="A15" s="138"/>
      <c r="B15" s="171"/>
      <c r="C15" s="138"/>
      <c r="D15" s="138"/>
      <c r="E15" s="138"/>
      <c r="F15" s="138"/>
      <c r="G15" s="169"/>
      <c r="H15" s="172"/>
      <c r="I15" s="125"/>
      <c r="J15" s="173"/>
      <c r="K15" s="174"/>
      <c r="L15" s="165"/>
      <c r="M15" s="11">
        <f>4210.66-17.91</f>
        <v>4192.75</v>
      </c>
      <c r="N15" s="66">
        <v>44467</v>
      </c>
      <c r="O15" s="166"/>
      <c r="P15" s="166"/>
    </row>
    <row r="16" spans="1:16" ht="23.25" customHeight="1">
      <c r="A16" s="156" t="s">
        <v>102</v>
      </c>
      <c r="B16" s="156" t="s">
        <v>98</v>
      </c>
      <c r="C16" s="156" t="s">
        <v>95</v>
      </c>
      <c r="D16" s="156" t="s">
        <v>110</v>
      </c>
      <c r="E16" s="156"/>
      <c r="F16" s="156" t="s">
        <v>97</v>
      </c>
      <c r="G16" s="156"/>
      <c r="H16" s="156">
        <v>909058.85</v>
      </c>
      <c r="I16" s="156" t="s">
        <v>27</v>
      </c>
      <c r="J16" s="151">
        <v>44317</v>
      </c>
      <c r="K16" s="116">
        <v>44561</v>
      </c>
      <c r="L16" s="153"/>
      <c r="M16" s="65">
        <v>122258.59</v>
      </c>
      <c r="N16" s="66">
        <v>44413</v>
      </c>
      <c r="O16" s="110"/>
      <c r="P16" s="110" t="s">
        <v>23</v>
      </c>
    </row>
    <row r="17" spans="1:16" ht="15.7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70"/>
      <c r="K17" s="117"/>
      <c r="L17" s="162"/>
      <c r="M17" s="90">
        <v>122606.42</v>
      </c>
      <c r="N17" s="63">
        <v>44441</v>
      </c>
      <c r="O17" s="111"/>
      <c r="P17" s="111"/>
    </row>
    <row r="18" spans="1:16" ht="15.7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2"/>
      <c r="K18" s="150"/>
      <c r="L18" s="154"/>
      <c r="M18" s="65">
        <v>122931.88</v>
      </c>
      <c r="N18" s="66">
        <v>44480</v>
      </c>
      <c r="O18" s="146"/>
      <c r="P18" s="146"/>
    </row>
    <row r="19" spans="1:16" ht="21" customHeight="1">
      <c r="A19" s="104" t="s">
        <v>102</v>
      </c>
      <c r="B19" s="114" t="s">
        <v>81</v>
      </c>
      <c r="C19" s="110" t="s">
        <v>34</v>
      </c>
      <c r="D19" s="110" t="s">
        <v>21</v>
      </c>
      <c r="E19" s="110"/>
      <c r="F19" s="110" t="s">
        <v>35</v>
      </c>
      <c r="G19" s="144"/>
      <c r="H19" s="112">
        <v>38250</v>
      </c>
      <c r="I19" s="110" t="s">
        <v>27</v>
      </c>
      <c r="J19" s="116">
        <v>44287</v>
      </c>
      <c r="K19" s="116">
        <v>44561</v>
      </c>
      <c r="L19" s="144"/>
      <c r="M19" s="25">
        <v>3488.08</v>
      </c>
      <c r="N19" s="31">
        <v>44396</v>
      </c>
      <c r="O19" s="110"/>
      <c r="P19" s="110" t="s">
        <v>23</v>
      </c>
    </row>
    <row r="20" spans="1:16" ht="18" customHeight="1">
      <c r="A20" s="105"/>
      <c r="B20" s="115"/>
      <c r="C20" s="111"/>
      <c r="D20" s="111"/>
      <c r="E20" s="111"/>
      <c r="F20" s="111"/>
      <c r="G20" s="163"/>
      <c r="H20" s="113"/>
      <c r="I20" s="111"/>
      <c r="J20" s="117"/>
      <c r="K20" s="117"/>
      <c r="L20" s="163"/>
      <c r="M20" s="25">
        <v>3484.54</v>
      </c>
      <c r="N20" s="31">
        <v>44426</v>
      </c>
      <c r="O20" s="111"/>
      <c r="P20" s="111"/>
    </row>
    <row r="21" spans="1:16" ht="25.5" customHeight="1">
      <c r="A21" s="155"/>
      <c r="B21" s="126"/>
      <c r="C21" s="146"/>
      <c r="D21" s="146"/>
      <c r="E21" s="146"/>
      <c r="F21" s="146"/>
      <c r="G21" s="145"/>
      <c r="H21" s="149"/>
      <c r="I21" s="146"/>
      <c r="J21" s="150"/>
      <c r="K21" s="150"/>
      <c r="L21" s="145"/>
      <c r="M21" s="25">
        <v>3523.59</v>
      </c>
      <c r="N21" s="31">
        <v>44436</v>
      </c>
      <c r="O21" s="146"/>
      <c r="P21" s="146"/>
    </row>
    <row r="22" spans="1:16" ht="25.5" customHeight="1">
      <c r="A22" s="104" t="s">
        <v>102</v>
      </c>
      <c r="B22" s="114" t="s">
        <v>103</v>
      </c>
      <c r="C22" s="108" t="s">
        <v>37</v>
      </c>
      <c r="D22" s="110" t="s">
        <v>21</v>
      </c>
      <c r="E22" s="108"/>
      <c r="F22" s="108" t="s">
        <v>36</v>
      </c>
      <c r="G22" s="106"/>
      <c r="H22" s="112">
        <v>66164</v>
      </c>
      <c r="I22" s="110" t="s">
        <v>27</v>
      </c>
      <c r="J22" s="116">
        <v>44317</v>
      </c>
      <c r="K22" s="116">
        <v>44561</v>
      </c>
      <c r="L22" s="144"/>
      <c r="M22" s="41">
        <v>8270.5</v>
      </c>
      <c r="N22" s="37">
        <v>44383</v>
      </c>
      <c r="O22" s="110"/>
      <c r="P22" s="110" t="s">
        <v>23</v>
      </c>
    </row>
    <row r="23" spans="1:16" ht="25.5" customHeight="1">
      <c r="A23" s="105"/>
      <c r="B23" s="115"/>
      <c r="C23" s="109"/>
      <c r="D23" s="111"/>
      <c r="E23" s="109"/>
      <c r="F23" s="109"/>
      <c r="G23" s="107"/>
      <c r="H23" s="113"/>
      <c r="I23" s="111"/>
      <c r="J23" s="117"/>
      <c r="K23" s="117"/>
      <c r="L23" s="163"/>
      <c r="M23" s="41">
        <v>8270.5</v>
      </c>
      <c r="N23" s="37">
        <v>44417</v>
      </c>
      <c r="O23" s="111"/>
      <c r="P23" s="111"/>
    </row>
    <row r="24" spans="1:16" ht="30" customHeight="1">
      <c r="A24" s="155"/>
      <c r="B24" s="126"/>
      <c r="C24" s="147"/>
      <c r="D24" s="146"/>
      <c r="E24" s="147"/>
      <c r="F24" s="147"/>
      <c r="G24" s="148"/>
      <c r="H24" s="149"/>
      <c r="I24" s="146"/>
      <c r="J24" s="150"/>
      <c r="K24" s="150"/>
      <c r="L24" s="145"/>
      <c r="M24" s="41">
        <v>8270.5</v>
      </c>
      <c r="N24" s="37">
        <v>44446</v>
      </c>
      <c r="O24" s="146"/>
      <c r="P24" s="146"/>
    </row>
    <row r="25" spans="1:16" ht="84">
      <c r="A25" s="28" t="s">
        <v>102</v>
      </c>
      <c r="B25" s="68" t="s">
        <v>83</v>
      </c>
      <c r="C25" s="25" t="s">
        <v>85</v>
      </c>
      <c r="D25" s="36" t="s">
        <v>108</v>
      </c>
      <c r="E25" s="25"/>
      <c r="F25" s="25" t="s">
        <v>75</v>
      </c>
      <c r="G25" s="34" t="s">
        <v>76</v>
      </c>
      <c r="H25" s="54">
        <v>3337950</v>
      </c>
      <c r="I25" s="36" t="s">
        <v>54</v>
      </c>
      <c r="J25" s="31">
        <v>44053</v>
      </c>
      <c r="K25" s="31">
        <v>44499</v>
      </c>
      <c r="L25" s="34"/>
      <c r="M25" s="35">
        <v>679728</v>
      </c>
      <c r="N25" s="31">
        <v>44466</v>
      </c>
      <c r="O25" s="24"/>
      <c r="P25" s="25" t="s">
        <v>23</v>
      </c>
    </row>
    <row r="26" spans="1:16" ht="72">
      <c r="A26" s="18" t="s">
        <v>59</v>
      </c>
      <c r="B26" s="68" t="s">
        <v>80</v>
      </c>
      <c r="C26" s="25" t="s">
        <v>79</v>
      </c>
      <c r="D26" s="36" t="s">
        <v>108</v>
      </c>
      <c r="E26" s="25"/>
      <c r="F26" s="25" t="s">
        <v>77</v>
      </c>
      <c r="G26" s="34" t="s">
        <v>78</v>
      </c>
      <c r="H26" s="54">
        <v>3319676.36</v>
      </c>
      <c r="I26" s="36" t="s">
        <v>54</v>
      </c>
      <c r="J26" s="31">
        <v>44011</v>
      </c>
      <c r="K26" s="31">
        <v>44499</v>
      </c>
      <c r="L26" s="34"/>
      <c r="M26" s="35">
        <v>898712.99</v>
      </c>
      <c r="N26" s="31">
        <v>44466</v>
      </c>
      <c r="O26" s="24"/>
      <c r="P26" s="25" t="s">
        <v>23</v>
      </c>
    </row>
    <row r="27" spans="1:16" s="27" customFormat="1" ht="45.75" customHeight="1">
      <c r="A27" s="28" t="s">
        <v>102</v>
      </c>
      <c r="B27" s="36" t="s">
        <v>86</v>
      </c>
      <c r="C27" s="25" t="s">
        <v>41</v>
      </c>
      <c r="D27" s="25" t="s">
        <v>21</v>
      </c>
      <c r="E27" s="25"/>
      <c r="F27" s="25" t="s">
        <v>38</v>
      </c>
      <c r="G27" s="34"/>
      <c r="H27" s="41">
        <v>98092.24</v>
      </c>
      <c r="I27" s="36"/>
      <c r="J27" s="31">
        <v>44410</v>
      </c>
      <c r="K27" s="31">
        <v>44470</v>
      </c>
      <c r="L27" s="34"/>
      <c r="M27" s="41">
        <v>70582.98</v>
      </c>
      <c r="N27" s="31">
        <v>44526</v>
      </c>
      <c r="O27" s="41">
        <v>70582.98</v>
      </c>
      <c r="P27" s="25" t="s">
        <v>28</v>
      </c>
    </row>
    <row r="28" spans="1:16" s="27" customFormat="1" ht="52.5" customHeight="1">
      <c r="A28" s="25" t="s">
        <v>42</v>
      </c>
      <c r="B28" s="36" t="s">
        <v>87</v>
      </c>
      <c r="C28" s="25" t="s">
        <v>43</v>
      </c>
      <c r="D28" s="25" t="s">
        <v>21</v>
      </c>
      <c r="E28" s="25"/>
      <c r="F28" s="25" t="s">
        <v>44</v>
      </c>
      <c r="G28" s="34"/>
      <c r="H28" s="41">
        <v>35700</v>
      </c>
      <c r="I28" s="36"/>
      <c r="J28" s="31">
        <v>44390</v>
      </c>
      <c r="K28" s="31">
        <v>44420</v>
      </c>
      <c r="L28" s="34"/>
      <c r="M28" s="41">
        <v>35700</v>
      </c>
      <c r="N28" s="31">
        <v>44439</v>
      </c>
      <c r="O28" s="41">
        <v>35700</v>
      </c>
      <c r="P28" s="25" t="s">
        <v>28</v>
      </c>
    </row>
    <row r="29" spans="1:16" s="27" customFormat="1" ht="60" customHeight="1">
      <c r="A29" s="25" t="s">
        <v>42</v>
      </c>
      <c r="B29" s="36" t="s">
        <v>88</v>
      </c>
      <c r="C29" s="25" t="s">
        <v>45</v>
      </c>
      <c r="D29" s="36" t="s">
        <v>109</v>
      </c>
      <c r="E29" s="25"/>
      <c r="F29" s="25" t="s">
        <v>46</v>
      </c>
      <c r="G29" s="34"/>
      <c r="H29" s="41">
        <v>150765</v>
      </c>
      <c r="I29" s="36"/>
      <c r="J29" s="31">
        <v>44432</v>
      </c>
      <c r="K29" s="31">
        <v>44462</v>
      </c>
      <c r="L29" s="34"/>
      <c r="M29" s="41">
        <v>150765</v>
      </c>
      <c r="N29" s="31">
        <v>44468</v>
      </c>
      <c r="O29" s="41">
        <v>150765</v>
      </c>
      <c r="P29" s="25" t="s">
        <v>28</v>
      </c>
    </row>
    <row r="30" s="27" customFormat="1" ht="60" customHeight="1"/>
  </sheetData>
  <sheetProtection/>
  <mergeCells count="89">
    <mergeCell ref="A9:A12"/>
    <mergeCell ref="B9:B12"/>
    <mergeCell ref="C9:C12"/>
    <mergeCell ref="D9:D12"/>
    <mergeCell ref="F9:F12"/>
    <mergeCell ref="H9:H12"/>
    <mergeCell ref="E9:E12"/>
    <mergeCell ref="G9:G12"/>
    <mergeCell ref="I9:I12"/>
    <mergeCell ref="J9:J12"/>
    <mergeCell ref="K9:K12"/>
    <mergeCell ref="P9:P12"/>
    <mergeCell ref="L9:L12"/>
    <mergeCell ref="O9:O12"/>
    <mergeCell ref="P19:P21"/>
    <mergeCell ref="O19:O21"/>
    <mergeCell ref="A19:A21"/>
    <mergeCell ref="B19:B21"/>
    <mergeCell ref="C19:C21"/>
    <mergeCell ref="D19:D21"/>
    <mergeCell ref="F19:F21"/>
    <mergeCell ref="H19:H21"/>
    <mergeCell ref="I19:I21"/>
    <mergeCell ref="J19:J21"/>
    <mergeCell ref="K19:K21"/>
    <mergeCell ref="L19:L21"/>
    <mergeCell ref="G19:G21"/>
    <mergeCell ref="E19:E21"/>
    <mergeCell ref="A2:P2"/>
    <mergeCell ref="A3:P3"/>
    <mergeCell ref="A6:A8"/>
    <mergeCell ref="B6:B8"/>
    <mergeCell ref="C6:C8"/>
    <mergeCell ref="D6:D8"/>
    <mergeCell ref="E6:E8"/>
    <mergeCell ref="F6:F8"/>
    <mergeCell ref="H6:H8"/>
    <mergeCell ref="I6:I8"/>
    <mergeCell ref="J6:J8"/>
    <mergeCell ref="K6:K8"/>
    <mergeCell ref="L6:L8"/>
    <mergeCell ref="M6:N6"/>
    <mergeCell ref="O6:O8"/>
    <mergeCell ref="G7:G8"/>
    <mergeCell ref="M7:M8"/>
    <mergeCell ref="N7:N8"/>
    <mergeCell ref="P7:P8"/>
    <mergeCell ref="A13:A15"/>
    <mergeCell ref="B13:B15"/>
    <mergeCell ref="C13:C15"/>
    <mergeCell ref="D13:D15"/>
    <mergeCell ref="E13:E15"/>
    <mergeCell ref="F13:F15"/>
    <mergeCell ref="H13:H15"/>
    <mergeCell ref="J13:J15"/>
    <mergeCell ref="K13:K15"/>
    <mergeCell ref="L13:L15"/>
    <mergeCell ref="O13:O15"/>
    <mergeCell ref="P13:P15"/>
    <mergeCell ref="G13:G15"/>
    <mergeCell ref="I13:I15"/>
    <mergeCell ref="P16:P18"/>
    <mergeCell ref="I16:I18"/>
    <mergeCell ref="J16:J18"/>
    <mergeCell ref="K16:K18"/>
    <mergeCell ref="O16:O18"/>
    <mergeCell ref="A16:A18"/>
    <mergeCell ref="B16:B18"/>
    <mergeCell ref="C16:C18"/>
    <mergeCell ref="D16:D18"/>
    <mergeCell ref="F16:F18"/>
    <mergeCell ref="H16:H18"/>
    <mergeCell ref="A22:A24"/>
    <mergeCell ref="L16:L18"/>
    <mergeCell ref="G16:G18"/>
    <mergeCell ref="E16:E18"/>
    <mergeCell ref="P22:P24"/>
    <mergeCell ref="K22:K24"/>
    <mergeCell ref="J22:J24"/>
    <mergeCell ref="L22:L24"/>
    <mergeCell ref="I22:I24"/>
    <mergeCell ref="H22:H24"/>
    <mergeCell ref="O22:O24"/>
    <mergeCell ref="F22:F24"/>
    <mergeCell ref="E22:E24"/>
    <mergeCell ref="D22:D24"/>
    <mergeCell ref="C22:C24"/>
    <mergeCell ref="B22:B24"/>
    <mergeCell ref="G22:G24"/>
  </mergeCells>
  <printOptions/>
  <pageMargins left="0.36" right="0.31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31">
      <selection activeCell="A3" sqref="A3:P3"/>
    </sheetView>
  </sheetViews>
  <sheetFormatPr defaultColWidth="11.7109375" defaultRowHeight="15"/>
  <cols>
    <col min="1" max="2" width="9.7109375" style="2" customWidth="1"/>
    <col min="3" max="3" width="11.7109375" style="2" customWidth="1"/>
    <col min="4" max="4" width="7.57421875" style="2" customWidth="1"/>
    <col min="5" max="5" width="3.28125" style="2" customWidth="1"/>
    <col min="6" max="6" width="11.7109375" style="7" customWidth="1"/>
    <col min="7" max="7" width="10.7109375" style="4" customWidth="1"/>
    <col min="8" max="8" width="9.421875" style="2" customWidth="1"/>
    <col min="9" max="9" width="8.00390625" style="7" customWidth="1"/>
    <col min="10" max="11" width="8.28125" style="2" customWidth="1"/>
    <col min="12" max="12" width="6.7109375" style="4" customWidth="1"/>
    <col min="13" max="13" width="8.28125" style="2" customWidth="1"/>
    <col min="14" max="14" width="8.57421875" style="2" customWidth="1"/>
    <col min="15" max="15" width="9.00390625" style="2" customWidth="1"/>
    <col min="16" max="16" width="6.57421875" style="2" customWidth="1"/>
    <col min="17" max="16384" width="11.7109375" style="2" customWidth="1"/>
  </cols>
  <sheetData>
    <row r="1" ht="12">
      <c r="A1" s="1" t="s">
        <v>18</v>
      </c>
    </row>
    <row r="2" spans="1:16" ht="12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">
      <c r="A3" s="133" t="s">
        <v>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5" spans="1:16" ht="14.2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5"/>
      <c r="M5" s="3"/>
      <c r="N5" s="3"/>
      <c r="O5" s="3"/>
      <c r="P5" s="3"/>
    </row>
    <row r="6" spans="1:16" ht="12">
      <c r="A6" s="130" t="s">
        <v>0</v>
      </c>
      <c r="B6" s="130" t="s">
        <v>1</v>
      </c>
      <c r="C6" s="130" t="s">
        <v>2</v>
      </c>
      <c r="D6" s="130" t="s">
        <v>3</v>
      </c>
      <c r="E6" s="130" t="s">
        <v>4</v>
      </c>
      <c r="F6" s="130" t="s">
        <v>5</v>
      </c>
      <c r="G6" s="6" t="s">
        <v>6</v>
      </c>
      <c r="H6" s="130" t="s">
        <v>17</v>
      </c>
      <c r="I6" s="130" t="s">
        <v>8</v>
      </c>
      <c r="J6" s="130" t="s">
        <v>9</v>
      </c>
      <c r="K6" s="130" t="s">
        <v>10</v>
      </c>
      <c r="L6" s="132" t="s">
        <v>11</v>
      </c>
      <c r="M6" s="134" t="s">
        <v>12</v>
      </c>
      <c r="N6" s="134"/>
      <c r="O6" s="135" t="s">
        <v>13</v>
      </c>
      <c r="P6" s="16" t="s">
        <v>14</v>
      </c>
    </row>
    <row r="7" spans="1:16" ht="69.75" customHeight="1">
      <c r="A7" s="130"/>
      <c r="B7" s="130"/>
      <c r="C7" s="130"/>
      <c r="D7" s="130"/>
      <c r="E7" s="130"/>
      <c r="F7" s="130"/>
      <c r="G7" s="132" t="s">
        <v>7</v>
      </c>
      <c r="H7" s="130"/>
      <c r="I7" s="130"/>
      <c r="J7" s="130"/>
      <c r="K7" s="130"/>
      <c r="L7" s="132"/>
      <c r="M7" s="130" t="s">
        <v>16</v>
      </c>
      <c r="N7" s="130" t="s">
        <v>20</v>
      </c>
      <c r="O7" s="135"/>
      <c r="P7" s="134" t="s">
        <v>15</v>
      </c>
    </row>
    <row r="8" spans="1:16" ht="12">
      <c r="A8" s="130"/>
      <c r="B8" s="130"/>
      <c r="C8" s="130"/>
      <c r="D8" s="130"/>
      <c r="E8" s="130"/>
      <c r="F8" s="130"/>
      <c r="G8" s="132"/>
      <c r="H8" s="130"/>
      <c r="I8" s="130"/>
      <c r="J8" s="130"/>
      <c r="K8" s="130"/>
      <c r="L8" s="132"/>
      <c r="M8" s="130"/>
      <c r="N8" s="130"/>
      <c r="O8" s="135"/>
      <c r="P8" s="134"/>
    </row>
    <row r="9" spans="1:16" s="8" customFormat="1" ht="25.5" customHeight="1">
      <c r="A9" s="104" t="s">
        <v>102</v>
      </c>
      <c r="B9" s="158" t="s">
        <v>73</v>
      </c>
      <c r="C9" s="104" t="s">
        <v>25</v>
      </c>
      <c r="D9" s="104" t="s">
        <v>21</v>
      </c>
      <c r="E9" s="104"/>
      <c r="F9" s="104" t="s">
        <v>26</v>
      </c>
      <c r="G9" s="167" t="s">
        <v>22</v>
      </c>
      <c r="H9" s="114">
        <v>94740.28</v>
      </c>
      <c r="I9" s="123" t="s">
        <v>27</v>
      </c>
      <c r="J9" s="194">
        <v>44277</v>
      </c>
      <c r="K9" s="194">
        <v>44650</v>
      </c>
      <c r="L9" s="167" t="s">
        <v>70</v>
      </c>
      <c r="M9" s="12">
        <v>4999.91</v>
      </c>
      <c r="N9" s="63">
        <v>44477</v>
      </c>
      <c r="O9" s="180"/>
      <c r="P9" s="123" t="s">
        <v>23</v>
      </c>
    </row>
    <row r="10" spans="1:16" s="8" customFormat="1" ht="12" customHeight="1">
      <c r="A10" s="105"/>
      <c r="B10" s="159"/>
      <c r="C10" s="105"/>
      <c r="D10" s="105"/>
      <c r="E10" s="105"/>
      <c r="F10" s="105"/>
      <c r="G10" s="168"/>
      <c r="H10" s="115"/>
      <c r="I10" s="124"/>
      <c r="J10" s="195"/>
      <c r="K10" s="195"/>
      <c r="L10" s="168"/>
      <c r="M10" s="11">
        <v>8005.47</v>
      </c>
      <c r="N10" s="10">
        <v>44526</v>
      </c>
      <c r="O10" s="180"/>
      <c r="P10" s="124"/>
    </row>
    <row r="11" spans="1:16" s="8" customFormat="1" ht="12" customHeight="1">
      <c r="A11" s="105"/>
      <c r="B11" s="159"/>
      <c r="C11" s="105"/>
      <c r="D11" s="105"/>
      <c r="E11" s="155"/>
      <c r="F11" s="105"/>
      <c r="G11" s="168"/>
      <c r="H11" s="115"/>
      <c r="I11" s="124"/>
      <c r="J11" s="195"/>
      <c r="K11" s="195"/>
      <c r="L11" s="168"/>
      <c r="M11" s="11">
        <v>7491.49</v>
      </c>
      <c r="N11" s="66">
        <v>44553</v>
      </c>
      <c r="O11" s="180"/>
      <c r="P11" s="124"/>
    </row>
    <row r="12" spans="1:16" s="8" customFormat="1" ht="21.75" customHeight="1">
      <c r="A12" s="131" t="s">
        <v>102</v>
      </c>
      <c r="B12" s="188" t="s">
        <v>81</v>
      </c>
      <c r="C12" s="166" t="s">
        <v>34</v>
      </c>
      <c r="D12" s="166" t="s">
        <v>21</v>
      </c>
      <c r="E12" s="166"/>
      <c r="F12" s="166" t="s">
        <v>35</v>
      </c>
      <c r="G12" s="181"/>
      <c r="H12" s="189">
        <f>38250</f>
        <v>38250</v>
      </c>
      <c r="I12" s="166" t="s">
        <v>27</v>
      </c>
      <c r="J12" s="174">
        <v>44287</v>
      </c>
      <c r="K12" s="174">
        <v>44651</v>
      </c>
      <c r="L12" s="181" t="s">
        <v>89</v>
      </c>
      <c r="M12" s="25">
        <v>3503.42</v>
      </c>
      <c r="N12" s="31">
        <v>44488</v>
      </c>
      <c r="O12" s="166"/>
      <c r="P12" s="166" t="s">
        <v>23</v>
      </c>
    </row>
    <row r="13" spans="1:16" s="8" customFormat="1" ht="18" customHeight="1">
      <c r="A13" s="131"/>
      <c r="B13" s="188"/>
      <c r="C13" s="166"/>
      <c r="D13" s="166"/>
      <c r="E13" s="166"/>
      <c r="F13" s="166"/>
      <c r="G13" s="181"/>
      <c r="H13" s="189"/>
      <c r="I13" s="166"/>
      <c r="J13" s="174"/>
      <c r="K13" s="174"/>
      <c r="L13" s="181"/>
      <c r="M13" s="25">
        <v>3622.18</v>
      </c>
      <c r="N13" s="31">
        <v>44523</v>
      </c>
      <c r="O13" s="166"/>
      <c r="P13" s="166"/>
    </row>
    <row r="14" spans="1:16" ht="24" customHeight="1">
      <c r="A14" s="123" t="s">
        <v>102</v>
      </c>
      <c r="B14" s="185" t="s">
        <v>93</v>
      </c>
      <c r="C14" s="123" t="s">
        <v>24</v>
      </c>
      <c r="D14" s="123" t="s">
        <v>21</v>
      </c>
      <c r="E14" s="123"/>
      <c r="F14" s="123" t="s">
        <v>91</v>
      </c>
      <c r="G14" s="167"/>
      <c r="H14" s="182">
        <v>33468.44</v>
      </c>
      <c r="I14" s="123" t="s">
        <v>27</v>
      </c>
      <c r="J14" s="151">
        <v>44317</v>
      </c>
      <c r="K14" s="151">
        <v>44681</v>
      </c>
      <c r="L14" s="167" t="s">
        <v>92</v>
      </c>
      <c r="M14" s="88">
        <f>4224.51-21.28</f>
        <v>4203.2300000000005</v>
      </c>
      <c r="N14" s="87">
        <v>44494</v>
      </c>
      <c r="O14" s="177"/>
      <c r="P14" s="123" t="s">
        <v>23</v>
      </c>
    </row>
    <row r="15" spans="1:16" ht="28.5" customHeight="1">
      <c r="A15" s="124"/>
      <c r="B15" s="186"/>
      <c r="C15" s="124"/>
      <c r="D15" s="124"/>
      <c r="E15" s="124"/>
      <c r="F15" s="124"/>
      <c r="G15" s="168"/>
      <c r="H15" s="183"/>
      <c r="I15" s="124"/>
      <c r="J15" s="170"/>
      <c r="K15" s="170"/>
      <c r="L15" s="168"/>
      <c r="M15" s="48">
        <f>4208.27-3.24</f>
        <v>4205.030000000001</v>
      </c>
      <c r="N15" s="45">
        <v>44516</v>
      </c>
      <c r="O15" s="178"/>
      <c r="P15" s="124"/>
    </row>
    <row r="16" spans="1:16" ht="18" customHeight="1">
      <c r="A16" s="125"/>
      <c r="B16" s="187"/>
      <c r="C16" s="125"/>
      <c r="D16" s="125"/>
      <c r="E16" s="125"/>
      <c r="F16" s="125"/>
      <c r="G16" s="169"/>
      <c r="H16" s="184"/>
      <c r="I16" s="125"/>
      <c r="J16" s="152"/>
      <c r="K16" s="152"/>
      <c r="L16" s="169"/>
      <c r="M16" s="85">
        <f>4209.2-5.31</f>
        <v>4203.889999999999</v>
      </c>
      <c r="N16" s="84">
        <v>44544</v>
      </c>
      <c r="O16" s="179"/>
      <c r="P16" s="125"/>
    </row>
    <row r="17" spans="1:16" ht="22.5" customHeight="1">
      <c r="A17" s="156" t="s">
        <v>102</v>
      </c>
      <c r="B17" s="156" t="s">
        <v>98</v>
      </c>
      <c r="C17" s="156" t="s">
        <v>95</v>
      </c>
      <c r="D17" s="156" t="s">
        <v>96</v>
      </c>
      <c r="E17" s="156"/>
      <c r="F17" s="156" t="s">
        <v>97</v>
      </c>
      <c r="G17" s="156"/>
      <c r="H17" s="156">
        <v>909058.85</v>
      </c>
      <c r="I17" s="156" t="s">
        <v>27</v>
      </c>
      <c r="J17" s="151">
        <v>44317</v>
      </c>
      <c r="K17" s="116">
        <v>44316</v>
      </c>
      <c r="L17" s="167" t="s">
        <v>99</v>
      </c>
      <c r="M17" s="85">
        <v>122956.73</v>
      </c>
      <c r="N17" s="89">
        <v>44504</v>
      </c>
      <c r="O17" s="177"/>
      <c r="P17" s="123" t="s">
        <v>23</v>
      </c>
    </row>
    <row r="18" spans="1:16" ht="18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70"/>
      <c r="K18" s="117"/>
      <c r="L18" s="168"/>
      <c r="M18" s="85">
        <v>122956.73</v>
      </c>
      <c r="N18" s="89">
        <v>44536</v>
      </c>
      <c r="O18" s="178"/>
      <c r="P18" s="124"/>
    </row>
    <row r="19" spans="1:16" ht="19.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2"/>
      <c r="K19" s="150"/>
      <c r="L19" s="169"/>
      <c r="M19" s="85">
        <v>122946.79</v>
      </c>
      <c r="N19" s="89">
        <v>44561</v>
      </c>
      <c r="O19" s="179"/>
      <c r="P19" s="125"/>
    </row>
    <row r="20" spans="1:16" ht="102.75" customHeight="1">
      <c r="A20" s="29" t="s">
        <v>102</v>
      </c>
      <c r="B20" s="29" t="s">
        <v>62</v>
      </c>
      <c r="C20" s="17" t="s">
        <v>60</v>
      </c>
      <c r="D20" s="17" t="s">
        <v>61</v>
      </c>
      <c r="E20" s="13"/>
      <c r="F20" s="17" t="s">
        <v>63</v>
      </c>
      <c r="G20" s="83" t="s">
        <v>74</v>
      </c>
      <c r="H20" s="69">
        <v>7099718.5</v>
      </c>
      <c r="I20" s="64" t="s">
        <v>54</v>
      </c>
      <c r="J20" s="84">
        <v>44281</v>
      </c>
      <c r="K20" s="84">
        <v>44767</v>
      </c>
      <c r="L20" s="83"/>
      <c r="M20" s="85">
        <v>703503.49</v>
      </c>
      <c r="N20" s="86">
        <v>44523</v>
      </c>
      <c r="O20" s="67"/>
      <c r="P20" s="64" t="s">
        <v>23</v>
      </c>
    </row>
    <row r="21" spans="1:16" ht="29.25" customHeight="1">
      <c r="A21" s="110" t="s">
        <v>48</v>
      </c>
      <c r="B21" s="110" t="s">
        <v>105</v>
      </c>
      <c r="C21" s="110" t="s">
        <v>52</v>
      </c>
      <c r="D21" s="110" t="s">
        <v>51</v>
      </c>
      <c r="E21" s="160"/>
      <c r="F21" s="110" t="s">
        <v>50</v>
      </c>
      <c r="G21" s="144"/>
      <c r="H21" s="191">
        <v>76499.99</v>
      </c>
      <c r="I21" s="110" t="s">
        <v>27</v>
      </c>
      <c r="J21" s="116">
        <v>44470</v>
      </c>
      <c r="K21" s="116">
        <v>44561</v>
      </c>
      <c r="L21" s="144"/>
      <c r="M21" s="14">
        <v>5996.22</v>
      </c>
      <c r="N21" s="15">
        <v>44523</v>
      </c>
      <c r="O21" s="110"/>
      <c r="P21" s="110" t="s">
        <v>23</v>
      </c>
    </row>
    <row r="22" spans="1:16" ht="36" customHeight="1">
      <c r="A22" s="146"/>
      <c r="B22" s="146"/>
      <c r="C22" s="146"/>
      <c r="D22" s="146"/>
      <c r="E22" s="193"/>
      <c r="F22" s="146"/>
      <c r="G22" s="145"/>
      <c r="H22" s="192"/>
      <c r="I22" s="146"/>
      <c r="J22" s="150"/>
      <c r="K22" s="150"/>
      <c r="L22" s="145"/>
      <c r="M22" s="14">
        <v>3336.03</v>
      </c>
      <c r="N22" s="15">
        <v>44551</v>
      </c>
      <c r="O22" s="146"/>
      <c r="P22" s="146"/>
    </row>
    <row r="23" spans="1:16" ht="36" customHeight="1">
      <c r="A23" s="104" t="s">
        <v>102</v>
      </c>
      <c r="B23" s="114" t="s">
        <v>103</v>
      </c>
      <c r="C23" s="108" t="s">
        <v>37</v>
      </c>
      <c r="D23" s="110" t="s">
        <v>21</v>
      </c>
      <c r="E23" s="108"/>
      <c r="F23" s="108" t="s">
        <v>36</v>
      </c>
      <c r="G23" s="106"/>
      <c r="H23" s="112">
        <f>66164+33082</f>
        <v>99246</v>
      </c>
      <c r="I23" s="110" t="s">
        <v>27</v>
      </c>
      <c r="J23" s="116">
        <v>44317</v>
      </c>
      <c r="K23" s="116">
        <v>44316</v>
      </c>
      <c r="L23" s="144" t="s">
        <v>99</v>
      </c>
      <c r="M23" s="14">
        <v>8270.5</v>
      </c>
      <c r="N23" s="15">
        <v>44475</v>
      </c>
      <c r="O23" s="110"/>
      <c r="P23" s="110" t="s">
        <v>23</v>
      </c>
    </row>
    <row r="24" spans="1:16" ht="36" customHeight="1">
      <c r="A24" s="105"/>
      <c r="B24" s="115"/>
      <c r="C24" s="109"/>
      <c r="D24" s="111"/>
      <c r="E24" s="109"/>
      <c r="F24" s="109"/>
      <c r="G24" s="107"/>
      <c r="H24" s="113"/>
      <c r="I24" s="111"/>
      <c r="J24" s="117"/>
      <c r="K24" s="117"/>
      <c r="L24" s="163"/>
      <c r="M24" s="14">
        <v>8270.5</v>
      </c>
      <c r="N24" s="15">
        <v>44522</v>
      </c>
      <c r="O24" s="111"/>
      <c r="P24" s="111"/>
    </row>
    <row r="25" spans="1:16" ht="36" customHeight="1">
      <c r="A25" s="105"/>
      <c r="B25" s="115"/>
      <c r="C25" s="109"/>
      <c r="D25" s="111"/>
      <c r="E25" s="109"/>
      <c r="F25" s="109"/>
      <c r="G25" s="107"/>
      <c r="H25" s="113"/>
      <c r="I25" s="111"/>
      <c r="J25" s="117"/>
      <c r="K25" s="117"/>
      <c r="L25" s="163"/>
      <c r="M25" s="14">
        <v>8270.5</v>
      </c>
      <c r="N25" s="15">
        <v>44546</v>
      </c>
      <c r="O25" s="111"/>
      <c r="P25" s="111"/>
    </row>
    <row r="26" spans="1:16" ht="36" customHeight="1">
      <c r="A26" s="155"/>
      <c r="B26" s="126"/>
      <c r="C26" s="147"/>
      <c r="D26" s="146"/>
      <c r="E26" s="147"/>
      <c r="F26" s="147"/>
      <c r="G26" s="148"/>
      <c r="H26" s="149"/>
      <c r="I26" s="146"/>
      <c r="J26" s="150"/>
      <c r="K26" s="150"/>
      <c r="L26" s="145"/>
      <c r="M26" s="14">
        <v>8270.5</v>
      </c>
      <c r="N26" s="15">
        <v>44559</v>
      </c>
      <c r="O26" s="146"/>
      <c r="P26" s="146"/>
    </row>
    <row r="27" spans="1:16" ht="36" customHeight="1">
      <c r="A27" s="36" t="s">
        <v>102</v>
      </c>
      <c r="B27" s="36" t="s">
        <v>104</v>
      </c>
      <c r="C27" s="55" t="s">
        <v>65</v>
      </c>
      <c r="D27" s="55" t="s">
        <v>21</v>
      </c>
      <c r="E27" s="56"/>
      <c r="F27" s="55" t="s">
        <v>67</v>
      </c>
      <c r="G27" s="57"/>
      <c r="H27" s="58">
        <v>74970</v>
      </c>
      <c r="I27" s="55"/>
      <c r="J27" s="59">
        <v>44498</v>
      </c>
      <c r="K27" s="59">
        <v>44553</v>
      </c>
      <c r="L27" s="57"/>
      <c r="M27" s="14">
        <v>74970</v>
      </c>
      <c r="N27" s="15">
        <v>44558</v>
      </c>
      <c r="O27" s="58">
        <v>74970</v>
      </c>
      <c r="P27" s="55" t="s">
        <v>66</v>
      </c>
    </row>
    <row r="28" spans="1:16" ht="48">
      <c r="A28" s="25" t="s">
        <v>48</v>
      </c>
      <c r="B28" s="40" t="s">
        <v>57</v>
      </c>
      <c r="C28" s="40" t="s">
        <v>55</v>
      </c>
      <c r="D28" s="40" t="s">
        <v>58</v>
      </c>
      <c r="E28" s="33"/>
      <c r="F28" s="39" t="s">
        <v>53</v>
      </c>
      <c r="G28" s="32"/>
      <c r="H28" s="60">
        <v>112455</v>
      </c>
      <c r="I28" s="25" t="s">
        <v>54</v>
      </c>
      <c r="J28" s="15">
        <v>44501</v>
      </c>
      <c r="K28" s="15">
        <v>44560</v>
      </c>
      <c r="L28" s="32"/>
      <c r="M28" s="35">
        <v>112455</v>
      </c>
      <c r="N28" s="31">
        <v>44545</v>
      </c>
      <c r="O28" s="14">
        <v>112455</v>
      </c>
      <c r="P28" s="39" t="s">
        <v>28</v>
      </c>
    </row>
    <row r="29" spans="1:16" ht="48">
      <c r="A29" s="25" t="s">
        <v>48</v>
      </c>
      <c r="B29" s="40" t="s">
        <v>56</v>
      </c>
      <c r="C29" s="40" t="s">
        <v>48</v>
      </c>
      <c r="D29" s="40" t="s">
        <v>58</v>
      </c>
      <c r="E29" s="33"/>
      <c r="F29" s="40" t="s">
        <v>44</v>
      </c>
      <c r="G29" s="32"/>
      <c r="H29" s="60">
        <v>17838</v>
      </c>
      <c r="I29" s="25" t="s">
        <v>54</v>
      </c>
      <c r="J29" s="15">
        <v>44501</v>
      </c>
      <c r="K29" s="15">
        <v>44560</v>
      </c>
      <c r="L29" s="32"/>
      <c r="M29" s="14">
        <v>17838</v>
      </c>
      <c r="N29" s="15">
        <v>44532</v>
      </c>
      <c r="O29" s="14">
        <v>17838</v>
      </c>
      <c r="P29" s="39" t="s">
        <v>28</v>
      </c>
    </row>
    <row r="30" spans="1:16" ht="48">
      <c r="A30" s="40" t="s">
        <v>102</v>
      </c>
      <c r="B30" s="40" t="s">
        <v>71</v>
      </c>
      <c r="C30" s="40" t="s">
        <v>72</v>
      </c>
      <c r="D30" s="40" t="s">
        <v>21</v>
      </c>
      <c r="E30" s="33"/>
      <c r="F30" s="40" t="s">
        <v>38</v>
      </c>
      <c r="G30" s="71"/>
      <c r="H30" s="72">
        <v>84689.77</v>
      </c>
      <c r="I30" s="40" t="s">
        <v>27</v>
      </c>
      <c r="J30" s="73">
        <v>44525</v>
      </c>
      <c r="K30" s="73">
        <v>44559</v>
      </c>
      <c r="L30" s="74"/>
      <c r="M30" s="72">
        <v>83556.1</v>
      </c>
      <c r="N30" s="73">
        <v>44553</v>
      </c>
      <c r="O30" s="72">
        <v>83556.1</v>
      </c>
      <c r="P30" s="38" t="s">
        <v>66</v>
      </c>
    </row>
    <row r="31" spans="1:16" ht="108">
      <c r="A31" s="18" t="s">
        <v>59</v>
      </c>
      <c r="B31" s="68" t="s">
        <v>83</v>
      </c>
      <c r="C31" s="25" t="s">
        <v>84</v>
      </c>
      <c r="D31" s="25" t="s">
        <v>61</v>
      </c>
      <c r="E31" s="25"/>
      <c r="F31" s="25" t="s">
        <v>75</v>
      </c>
      <c r="G31" s="34" t="s">
        <v>76</v>
      </c>
      <c r="H31" s="54">
        <v>3337950</v>
      </c>
      <c r="I31" s="25" t="s">
        <v>54</v>
      </c>
      <c r="J31" s="31">
        <v>44053</v>
      </c>
      <c r="K31" s="31">
        <v>44499</v>
      </c>
      <c r="L31" s="34"/>
      <c r="M31" s="35">
        <v>16660</v>
      </c>
      <c r="N31" s="31">
        <v>44511</v>
      </c>
      <c r="O31" s="75">
        <v>3279045</v>
      </c>
      <c r="P31" s="25" t="s">
        <v>66</v>
      </c>
    </row>
    <row r="32" spans="1:16" ht="51" customHeight="1">
      <c r="A32" s="104" t="s">
        <v>59</v>
      </c>
      <c r="B32" s="114" t="s">
        <v>80</v>
      </c>
      <c r="C32" s="110" t="s">
        <v>79</v>
      </c>
      <c r="D32" s="110" t="s">
        <v>61</v>
      </c>
      <c r="E32" s="110"/>
      <c r="F32" s="110" t="s">
        <v>77</v>
      </c>
      <c r="G32" s="144" t="s">
        <v>78</v>
      </c>
      <c r="H32" s="112">
        <v>3319676.36</v>
      </c>
      <c r="I32" s="110" t="s">
        <v>54</v>
      </c>
      <c r="J32" s="116">
        <v>44011</v>
      </c>
      <c r="K32" s="116">
        <v>44499</v>
      </c>
      <c r="L32" s="144"/>
      <c r="M32" s="35">
        <v>718970.39</v>
      </c>
      <c r="N32" s="31">
        <v>44518</v>
      </c>
      <c r="O32" s="190">
        <v>3319676.36</v>
      </c>
      <c r="P32" s="166" t="s">
        <v>66</v>
      </c>
    </row>
    <row r="33" spans="1:16" ht="45.75" customHeight="1">
      <c r="A33" s="155"/>
      <c r="B33" s="126"/>
      <c r="C33" s="146"/>
      <c r="D33" s="146"/>
      <c r="E33" s="146"/>
      <c r="F33" s="146"/>
      <c r="G33" s="145"/>
      <c r="H33" s="149"/>
      <c r="I33" s="146"/>
      <c r="J33" s="150"/>
      <c r="K33" s="150"/>
      <c r="L33" s="145"/>
      <c r="M33" s="14">
        <v>17969</v>
      </c>
      <c r="N33" s="15">
        <v>44545</v>
      </c>
      <c r="O33" s="190"/>
      <c r="P33" s="166"/>
    </row>
  </sheetData>
  <sheetProtection/>
  <mergeCells count="117">
    <mergeCell ref="P14:P16"/>
    <mergeCell ref="O14:O16"/>
    <mergeCell ref="G14:G16"/>
    <mergeCell ref="F9:F11"/>
    <mergeCell ref="D9:D11"/>
    <mergeCell ref="C9:C11"/>
    <mergeCell ref="L9:L11"/>
    <mergeCell ref="K9:K11"/>
    <mergeCell ref="J9:J11"/>
    <mergeCell ref="H9:H11"/>
    <mergeCell ref="B9:B11"/>
    <mergeCell ref="A9:A11"/>
    <mergeCell ref="P9:P11"/>
    <mergeCell ref="I9:I11"/>
    <mergeCell ref="E9:E11"/>
    <mergeCell ref="D21:D22"/>
    <mergeCell ref="C21:C22"/>
    <mergeCell ref="B21:B22"/>
    <mergeCell ref="A21:A22"/>
    <mergeCell ref="E21:E22"/>
    <mergeCell ref="P21:P22"/>
    <mergeCell ref="F21:F22"/>
    <mergeCell ref="H21:H22"/>
    <mergeCell ref="I21:I22"/>
    <mergeCell ref="J21:J22"/>
    <mergeCell ref="K21:K22"/>
    <mergeCell ref="L21:L22"/>
    <mergeCell ref="O21:O22"/>
    <mergeCell ref="G21:G22"/>
    <mergeCell ref="A2:P2"/>
    <mergeCell ref="A3:P3"/>
    <mergeCell ref="A6:A8"/>
    <mergeCell ref="B6:B8"/>
    <mergeCell ref="C6:C8"/>
    <mergeCell ref="D6:D8"/>
    <mergeCell ref="E6:E8"/>
    <mergeCell ref="F6:F8"/>
    <mergeCell ref="H6:H8"/>
    <mergeCell ref="I6:I8"/>
    <mergeCell ref="J6:J8"/>
    <mergeCell ref="K6:K8"/>
    <mergeCell ref="L6:L8"/>
    <mergeCell ref="M6:N6"/>
    <mergeCell ref="O6:O8"/>
    <mergeCell ref="G7:G8"/>
    <mergeCell ref="M7:M8"/>
    <mergeCell ref="N7:N8"/>
    <mergeCell ref="P7:P8"/>
    <mergeCell ref="O32:O33"/>
    <mergeCell ref="P32:P33"/>
    <mergeCell ref="A32:A33"/>
    <mergeCell ref="B32:B33"/>
    <mergeCell ref="C32:C33"/>
    <mergeCell ref="D32:D33"/>
    <mergeCell ref="F32:F33"/>
    <mergeCell ref="E32:E33"/>
    <mergeCell ref="G32:G33"/>
    <mergeCell ref="H32:H33"/>
    <mergeCell ref="I32:I33"/>
    <mergeCell ref="J32:J33"/>
    <mergeCell ref="K32:K33"/>
    <mergeCell ref="L32:L33"/>
    <mergeCell ref="P12:P13"/>
    <mergeCell ref="O12:O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A14:A16"/>
    <mergeCell ref="B14:B16"/>
    <mergeCell ref="C14:C16"/>
    <mergeCell ref="D14:D16"/>
    <mergeCell ref="E14:E16"/>
    <mergeCell ref="F14:F16"/>
    <mergeCell ref="O9:O11"/>
    <mergeCell ref="G12:G13"/>
    <mergeCell ref="K12:K13"/>
    <mergeCell ref="L12:L13"/>
    <mergeCell ref="H14:H16"/>
    <mergeCell ref="I14:I16"/>
    <mergeCell ref="J14:J16"/>
    <mergeCell ref="K14:K16"/>
    <mergeCell ref="L14:L16"/>
    <mergeCell ref="G9:G11"/>
    <mergeCell ref="L17:L19"/>
    <mergeCell ref="O17:O19"/>
    <mergeCell ref="P17:P19"/>
    <mergeCell ref="G17:G19"/>
    <mergeCell ref="F17:F19"/>
    <mergeCell ref="D17:D19"/>
    <mergeCell ref="J17:J19"/>
    <mergeCell ref="K17:K19"/>
    <mergeCell ref="C17:C19"/>
    <mergeCell ref="B17:B19"/>
    <mergeCell ref="A17:A19"/>
    <mergeCell ref="E17:E19"/>
    <mergeCell ref="H17:H19"/>
    <mergeCell ref="I17:I19"/>
    <mergeCell ref="L23:L26"/>
    <mergeCell ref="P23:P26"/>
    <mergeCell ref="O23:O26"/>
    <mergeCell ref="K23:K26"/>
    <mergeCell ref="J23:J26"/>
    <mergeCell ref="I23:I26"/>
    <mergeCell ref="A23:A26"/>
    <mergeCell ref="E23:E26"/>
    <mergeCell ref="H23:H26"/>
    <mergeCell ref="G23:G26"/>
    <mergeCell ref="F23:F26"/>
    <mergeCell ref="D23:D26"/>
    <mergeCell ref="C23:C26"/>
    <mergeCell ref="B23:B26"/>
  </mergeCells>
  <printOptions/>
  <pageMargins left="0.42" right="0.2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2022-01-27T13:19:28Z</dcterms:modified>
  <cp:category/>
  <cp:version/>
  <cp:contentType/>
  <cp:contentStatus/>
</cp:coreProperties>
</file>