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APA CTTA SA Alba 300622\"/>
    </mc:Choice>
  </mc:AlternateContent>
  <xr:revisionPtr revIDLastSave="0" documentId="13_ncr:1_{0A326F04-4C07-45C5-AF68-FE1B312E9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re necesar" sheetId="1" r:id="rId1"/>
    <sheet name="plan de investitii" sheetId="2" r:id="rId2"/>
    <sheet name="investitii in derulare" sheetId="3" r:id="rId3"/>
  </sheets>
  <definedNames>
    <definedName name="_xlnm.Print_Area" localSheetId="2">'investitii in derulare'!$A$1:$Q$7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54" i="1" l="1"/>
  <c r="G53" i="1"/>
  <c r="G56" i="1"/>
  <c r="H47" i="1"/>
  <c r="D20" i="1"/>
  <c r="H9" i="1"/>
  <c r="F36" i="2"/>
  <c r="E28" i="2"/>
  <c r="H17" i="2"/>
  <c r="F8" i="2" l="1"/>
  <c r="G63" i="1"/>
  <c r="F37" i="1"/>
  <c r="G67" i="1" l="1"/>
</calcChain>
</file>

<file path=xl/sharedStrings.xml><?xml version="1.0" encoding="utf-8"?>
<sst xmlns="http://schemas.openxmlformats.org/spreadsheetml/2006/main" count="272" uniqueCount="127">
  <si>
    <t>Evaluarea nevoii totale de investii pentru a asigura conformarea pe intreaga arie de operare cu directivele europene privind apa si apa uzata</t>
  </si>
  <si>
    <t>Nr crt</t>
  </si>
  <si>
    <t>Denumire investiție</t>
  </si>
  <si>
    <t>Valoare indicator fizic de monitorizare/ progres</t>
  </si>
  <si>
    <t>U.M.</t>
  </si>
  <si>
    <t>Valoare investiție (euro)</t>
  </si>
  <si>
    <t>Descriere impact*</t>
  </si>
  <si>
    <t>Sursa de finanțare</t>
  </si>
  <si>
    <t>An finalizare</t>
  </si>
  <si>
    <t>Observații</t>
  </si>
  <si>
    <t>Extindere retea de alimentare cu apa</t>
  </si>
  <si>
    <t>km</t>
  </si>
  <si>
    <t>Creșterea populație deservite cu 145 de locuitori</t>
  </si>
  <si>
    <t>Fonduri proprii (redeventa)</t>
  </si>
  <si>
    <t>Grad gradul de acces al populației va fi de 65%</t>
  </si>
  <si>
    <t>realizare statie de reclorinare pe strada x</t>
  </si>
  <si>
    <t>buc</t>
  </si>
  <si>
    <t>Buget de stat</t>
  </si>
  <si>
    <t>Program Anghel Saligny</t>
  </si>
  <si>
    <t>Modernizare echipamente statie de tratare in vederea eliminarii manganului</t>
  </si>
  <si>
    <t>Eliminarea manganului care depășește limita legala</t>
  </si>
  <si>
    <t>Buget local</t>
  </si>
  <si>
    <t>Toți locuitorii conectați vor beneficia de apa la calitatea impusa de lege</t>
  </si>
  <si>
    <t>Valoare totală necesara conformarii (euro)</t>
  </si>
  <si>
    <t>Asigurarea nivelului minim de clor rezidual de 0,1mg Cl/l la branșament</t>
  </si>
  <si>
    <t>2. Lista investițiilor totale necesare pentru conformare cu Directiva privind Epurarea Apelor Uzate Urbane 271/1991</t>
  </si>
  <si>
    <t>Aglomerare umană</t>
  </si>
  <si>
    <t>Aglomerarea X</t>
  </si>
  <si>
    <t>Extindere retea canalizare</t>
  </si>
  <si>
    <t>Creșterea populației deservite cu 320 de locuitori</t>
  </si>
  <si>
    <t>Grad gradul de conectate al populației va fi de 58%</t>
  </si>
  <si>
    <t>Modernizare treapta biologica</t>
  </si>
  <si>
    <t>Conformarea calității apei epurate deversate in emisar cu prevederile directivei</t>
  </si>
  <si>
    <t>PNDL II</t>
  </si>
  <si>
    <t>*impactul va fi cuantificat fie in nr de locuitori noi racordați la sistemul de canalizare sau in cresterea gradului de conformare a calitatii apei epurate deversate in emisar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</si>
  <si>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Lista investițiilor pentru conformare cu Directiva Apa Potabila 98/1983 incluse in planul de afaceri</t>
    </r>
  </si>
  <si>
    <t>*impactul va fi cuantificat fie in nr de locuitori noi bransați la sistemul de alimentare cu apa sau cresterea calitatii apei furnizate sau a serviciului prestat</t>
  </si>
  <si>
    <t>Asigurarea nivelului minim de clor rezidual de 0,1 mg Cl/l la branșament</t>
  </si>
  <si>
    <t>valoare totala necesar investitii apa + canalizare (euro)</t>
  </si>
  <si>
    <t>2. Lista investițiilor pentru conformare cu Directiva privind Epurarea Apelor Uzate Urbane 271/1991 incluse in planul de afaceri</t>
  </si>
  <si>
    <t>Valoare totală investitii apă - conformare (euro)</t>
  </si>
  <si>
    <t>Valoare totală investitii canalizare - conformare (euro)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</si>
  <si>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Lista investițiilor pentru dezvoltarea/modernizarea sistemului de alimentare cu apă si de canalizare incluse in planul de afaceri</t>
    </r>
  </si>
  <si>
    <t>Descriere impact</t>
  </si>
  <si>
    <t>Implementare sistem informatic integrat</t>
  </si>
  <si>
    <t>Cresterea capacitatii institutionale de realiza un management mai eficient al infrastructurii publice preluate in concesiune</t>
  </si>
  <si>
    <t>Fonduri proprii (amortizare)</t>
  </si>
  <si>
    <t>Implementare sistem SCADA pentru rezervoare</t>
  </si>
  <si>
    <t>Cresterea eficientei si scurtarea timpilor de reactie in ceea ce priveste managementul apei din rezervoare</t>
  </si>
  <si>
    <t>Reabilitare cladire birouri</t>
  </si>
  <si>
    <t>Imbunatatirea conditiilor de lucru pentru personalul angajat</t>
  </si>
  <si>
    <t>Echipamente detectie pierderi de apa</t>
  </si>
  <si>
    <t>Cresterea capacitatii de a identifica avarii ascunse ale retele de distributie</t>
  </si>
  <si>
    <t>Total (euro)</t>
  </si>
  <si>
    <t>Sistemul este modular si sunt prevazute urmatoarele module: relatii clienti, financiar-contabilitate, managementul activelor, business intelligence</t>
  </si>
  <si>
    <t>Descriere investitie</t>
  </si>
  <si>
    <t>Realizarea si aprobarea studiilor de fezabilitate</t>
  </si>
  <si>
    <t>desfasurarea licitatiilor</t>
  </si>
  <si>
    <t>Realizarea proiectelor tehnice de executie</t>
  </si>
  <si>
    <t>Etape (data finalizare - an)</t>
  </si>
  <si>
    <t>Obtinerea avizelor si autorizatiilor necesare executarii lucrarilor</t>
  </si>
  <si>
    <t>Realizarea documentatiilor de atribuire a contrcatelor</t>
  </si>
  <si>
    <t>Observatii</t>
  </si>
  <si>
    <t>Inlocuire contoare mai vechi de 7 ani</t>
  </si>
  <si>
    <t>Reducerea erorilor de masura</t>
  </si>
  <si>
    <t>Reabilitare retea distributie</t>
  </si>
  <si>
    <t>Reducerea pierderilor de apa pe tronsonul realibitat</t>
  </si>
  <si>
    <t>Buget de stat (Anghel Saligny)</t>
  </si>
  <si>
    <t>Reducere cu 0,5% a volumului total de apa care nu aduce venituri</t>
  </si>
  <si>
    <t>Reabilitare retea de canalizare</t>
  </si>
  <si>
    <t>Reducerea numarului de blocari in sistemul de canalizare</t>
  </si>
  <si>
    <t>nu e cazul</t>
  </si>
  <si>
    <t xml:space="preserve">Investii in derulare </t>
  </si>
  <si>
    <t>Stadiu fizic si valoric</t>
  </si>
  <si>
    <t>Stadiu fizic (%)</t>
  </si>
  <si>
    <t>Stadiu Valoric (%)</t>
  </si>
  <si>
    <t>An finalizare lucrari fizice</t>
  </si>
  <si>
    <t>An finalizare dpdv financiar</t>
  </si>
  <si>
    <t>extindere retea de apa</t>
  </si>
  <si>
    <t>cresterea grad de acces la servicii cu 2300 locuitori (cartier nou)</t>
  </si>
  <si>
    <t>sursa proprii - amortizare</t>
  </si>
  <si>
    <t>intarzieri datorate obtinerii avizelor si autorizatiilor</t>
  </si>
  <si>
    <t>Realizarea documentatiilor de atribuire a contractelor</t>
  </si>
  <si>
    <t>realizat</t>
  </si>
  <si>
    <t>se realizeaza cu personal propriu</t>
  </si>
  <si>
    <t>UAT</t>
  </si>
  <si>
    <t>Total investitii de inlocuire</t>
  </si>
  <si>
    <t>Numarul total de analize efectuate pentru controlul si monitorizarea calitatii apei potabile</t>
  </si>
  <si>
    <t>Numarul de analize conforme efectuate pentru controlul si monitorizarea calitatii apei potabile</t>
  </si>
  <si>
    <t>Grad de conformare</t>
  </si>
  <si>
    <t>PVC</t>
  </si>
  <si>
    <t>PIHD</t>
  </si>
  <si>
    <t>PASFIN</t>
  </si>
  <si>
    <t>Tip material*</t>
  </si>
  <si>
    <t>Plumb</t>
  </si>
  <si>
    <t>Otel</t>
  </si>
  <si>
    <t>Fonta ductila</t>
  </si>
  <si>
    <t>Fonta cenusie</t>
  </si>
  <si>
    <t>x bransamente</t>
  </si>
  <si>
    <t>* lista materialelor poate fi completata cu materialele necesare in functie de ceea ce exista in teren</t>
  </si>
  <si>
    <t>Numarul total al imobilelor din UAT</t>
  </si>
  <si>
    <t>Numarul imobilelor din UAT cu acces la reteaua de alimentare cu apa</t>
  </si>
  <si>
    <t>Numarul imobilelor din UAT bransate la reteaua de alimentare cu apa</t>
  </si>
  <si>
    <t xml:space="preserve">Grad de acces la serviciul de alimentare cu apa </t>
  </si>
  <si>
    <t>Grad de conectare la serviciul de alimentare cu apa</t>
  </si>
  <si>
    <t>Lungimea retea de aductiune, transport si distributie (km)</t>
  </si>
  <si>
    <t>total</t>
  </si>
  <si>
    <t>Lungimea strazilor din UAT (km)</t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</si>
  <si>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Lista investițiilor totale necesare pentru conformare cu Directiva Apa Potabila 98/1983</t>
    </r>
  </si>
  <si>
    <t>I - Directiva apa potabila</t>
  </si>
  <si>
    <t>1. Situatia actuala (aferenta anului de baza 2021)</t>
  </si>
  <si>
    <t>II - Directiva apa uzata</t>
  </si>
  <si>
    <t>Numarul total de analize efectuate pentru controlul si monitorizarea calitatii apei epurate</t>
  </si>
  <si>
    <t>Numarul de analize conforme efectuate pentru controlul si monitorizarea calitatii apei epurate</t>
  </si>
  <si>
    <t>Numarul imobilelor din UAT cu acces la reteaua de canalizare</t>
  </si>
  <si>
    <t>Numarul imobilelor din UAT racordate la reteaua de canalizare</t>
  </si>
  <si>
    <t>Grad de acces la serviciul de canalizare</t>
  </si>
  <si>
    <t>Grad de racordare la serviciul de canalizare</t>
  </si>
  <si>
    <t>Planul de investiții de conformare</t>
  </si>
  <si>
    <t>4. Planul de investii de înlocuire incluse in planul de afaceri</t>
  </si>
  <si>
    <t>Denumire UAT</t>
  </si>
  <si>
    <t>Denumire UAT / localitate</t>
  </si>
  <si>
    <t>Azbociment</t>
  </si>
  <si>
    <t>Fonduri europene POIM</t>
  </si>
  <si>
    <t>Fonduri Europene (POIM)</t>
  </si>
  <si>
    <t xml:space="preserve">Nota: </t>
  </si>
  <si>
    <t>* In cazul investitiilor care au ca impact reducerea pierderilor de apa, acesta se va cuantifica/estima ca % de pierderi de apa redus din volumul total al apei intrate in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</si>
</sst>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3" fontId="1" fillId="0" borderId="0" xfId="0" applyNumberFormat="1" applyFont="1"/>
    <xf numFmtId="3" fontId="5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3" fontId="3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9" xfId="0" applyFont="1" applyFill="1" applyBorder="1" applyAlignment="1">
      <alignment horizontal="justify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3" fontId="0" fillId="0" borderId="0" xfId="0" applyNumberFormat="1"/>
    <xf numFmtId="9" fontId="0" fillId="0" borderId="9" xfId="0" applyNumberForma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2" borderId="9" xfId="0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" fillId="0" borderId="9" xfId="0" applyFont="1" applyFill="1" applyBorder="1"/>
    <xf numFmtId="3" fontId="3" fillId="0" borderId="6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/>
    <xf numFmtId="0" fontId="0" fillId="0" borderId="9" xfId="0" applyFont="1" applyBorder="1"/>
    <xf numFmtId="0" fontId="5" fillId="0" borderId="9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5" fillId="0" borderId="0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A13" zoomScale="90" zoomScaleNormal="90" workbookViewId="0">
      <selection activeCell="J50" sqref="J50"/>
    </sheetView>
  </sheetViews>
  <sheetFormatPr defaultRowHeight="15" x14ac:dyDescent="0.25"/>
  <cols>
    <col min="2" max="2" width="7" customWidth="1"/>
    <col min="3" max="3" width="22.7109375" customWidth="1"/>
    <col min="4" max="4" width="25.85546875" customWidth="1"/>
    <col min="5" max="5" width="15.5703125" customWidth="1"/>
    <col min="6" max="6" width="15.140625" customWidth="1"/>
    <col min="7" max="7" width="27.85546875" customWidth="1"/>
    <col min="8" max="8" width="17.85546875" customWidth="1"/>
    <col min="9" max="9" width="15.28515625" customWidth="1"/>
    <col min="10" max="10" width="26.5703125" customWidth="1"/>
    <col min="11" max="11" width="23" customWidth="1"/>
    <col min="12" max="12" width="26.7109375" customWidth="1"/>
  </cols>
  <sheetData>
    <row r="1" spans="1:13" ht="18.75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" x14ac:dyDescent="0.35">
      <c r="A3" s="38" t="s">
        <v>109</v>
      </c>
    </row>
    <row r="5" spans="1:13" ht="15.75" x14ac:dyDescent="0.25">
      <c r="B5" s="24" t="s">
        <v>110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5.75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5.75" x14ac:dyDescent="0.25">
      <c r="B7" s="55" t="s">
        <v>87</v>
      </c>
      <c r="C7" s="55"/>
      <c r="D7" s="55"/>
      <c r="E7" s="55"/>
      <c r="F7" s="55"/>
      <c r="G7" s="55"/>
      <c r="H7" s="28"/>
      <c r="I7" s="24"/>
      <c r="J7" s="24"/>
      <c r="K7" s="24"/>
      <c r="L7" s="24"/>
      <c r="M7" s="24"/>
    </row>
    <row r="8" spans="1:13" ht="15.75" x14ac:dyDescent="0.25">
      <c r="B8" s="55" t="s">
        <v>88</v>
      </c>
      <c r="C8" s="55"/>
      <c r="D8" s="55"/>
      <c r="E8" s="55"/>
      <c r="F8" s="55"/>
      <c r="G8" s="55"/>
      <c r="H8" s="28"/>
      <c r="I8" s="24"/>
      <c r="J8" s="24"/>
      <c r="K8" s="24"/>
      <c r="L8" s="24"/>
      <c r="M8" s="24"/>
    </row>
    <row r="9" spans="1:13" ht="15.75" x14ac:dyDescent="0.25">
      <c r="B9" s="56" t="s">
        <v>89</v>
      </c>
      <c r="C9" s="56"/>
      <c r="D9" s="56"/>
      <c r="E9" s="56"/>
      <c r="F9" s="56"/>
      <c r="G9" s="56"/>
      <c r="H9" s="34">
        <f>IF(H7&gt;0,H8/H7,0)</f>
        <v>0</v>
      </c>
      <c r="I9" s="24"/>
      <c r="J9" s="24"/>
      <c r="K9" s="24"/>
      <c r="L9" s="24"/>
      <c r="M9" s="24"/>
    </row>
    <row r="10" spans="1:13" ht="15.75" x14ac:dyDescent="0.25">
      <c r="B10" s="29"/>
      <c r="C10" s="29"/>
      <c r="D10" s="29"/>
      <c r="E10" s="29"/>
      <c r="F10" s="29"/>
      <c r="G10" s="29"/>
      <c r="H10" s="30"/>
      <c r="I10" s="24"/>
      <c r="J10" s="24"/>
      <c r="K10" s="24"/>
      <c r="L10" s="24"/>
      <c r="M10" s="24"/>
    </row>
    <row r="11" spans="1:13" ht="15.75" x14ac:dyDescent="0.25">
      <c r="B11" s="75" t="s">
        <v>93</v>
      </c>
      <c r="C11" s="75"/>
      <c r="D11" s="57" t="s">
        <v>105</v>
      </c>
      <c r="E11" s="57"/>
      <c r="F11" s="57"/>
      <c r="G11" s="26" t="s">
        <v>62</v>
      </c>
      <c r="H11" s="30"/>
      <c r="I11" s="24"/>
      <c r="J11" s="24"/>
      <c r="K11" s="24"/>
      <c r="L11" s="24"/>
      <c r="M11" s="24"/>
    </row>
    <row r="12" spans="1:13" ht="15.75" x14ac:dyDescent="0.25">
      <c r="B12" s="76" t="s">
        <v>122</v>
      </c>
      <c r="C12" s="76"/>
      <c r="D12" s="58"/>
      <c r="E12" s="59"/>
      <c r="F12" s="60"/>
      <c r="G12" s="26"/>
      <c r="H12" s="30"/>
      <c r="I12" s="24"/>
      <c r="J12" s="24"/>
      <c r="K12" s="24"/>
      <c r="L12" s="24"/>
      <c r="M12" s="24"/>
    </row>
    <row r="13" spans="1:13" ht="15.75" x14ac:dyDescent="0.25">
      <c r="B13" s="76" t="s">
        <v>97</v>
      </c>
      <c r="C13" s="76"/>
      <c r="D13" s="61"/>
      <c r="E13" s="62"/>
      <c r="F13" s="63"/>
      <c r="G13" s="26"/>
      <c r="H13" s="30"/>
      <c r="I13" s="24"/>
      <c r="J13" s="24"/>
      <c r="K13" s="24"/>
      <c r="L13" s="24"/>
      <c r="M13" s="24"/>
    </row>
    <row r="14" spans="1:13" ht="15.75" x14ac:dyDescent="0.25">
      <c r="B14" s="76" t="s">
        <v>96</v>
      </c>
      <c r="C14" s="76"/>
      <c r="D14" s="61"/>
      <c r="E14" s="62"/>
      <c r="F14" s="63"/>
      <c r="G14" s="26"/>
      <c r="H14" s="30"/>
      <c r="I14" s="24"/>
      <c r="J14" s="24"/>
      <c r="K14" s="24"/>
      <c r="L14" s="24"/>
      <c r="M14" s="24"/>
    </row>
    <row r="15" spans="1:13" ht="15.75" x14ac:dyDescent="0.25">
      <c r="B15" s="76" t="s">
        <v>95</v>
      </c>
      <c r="C15" s="76"/>
      <c r="D15" s="61"/>
      <c r="E15" s="62"/>
      <c r="F15" s="63"/>
      <c r="G15" s="26"/>
      <c r="H15" s="30"/>
      <c r="I15" s="24"/>
      <c r="J15" s="24"/>
      <c r="K15" s="24"/>
      <c r="L15" s="24"/>
      <c r="M15" s="24"/>
    </row>
    <row r="16" spans="1:13" ht="15.75" x14ac:dyDescent="0.25">
      <c r="B16" s="76" t="s">
        <v>92</v>
      </c>
      <c r="C16" s="76"/>
      <c r="D16" s="61"/>
      <c r="E16" s="62"/>
      <c r="F16" s="63"/>
      <c r="G16" s="26"/>
      <c r="H16" s="30"/>
      <c r="I16" s="24"/>
      <c r="J16" s="24"/>
      <c r="K16" s="24"/>
      <c r="L16" s="24"/>
      <c r="M16" s="24"/>
    </row>
    <row r="17" spans="2:13" ht="15.75" x14ac:dyDescent="0.25">
      <c r="B17" s="76" t="s">
        <v>91</v>
      </c>
      <c r="C17" s="76"/>
      <c r="D17" s="61"/>
      <c r="E17" s="62"/>
      <c r="F17" s="63"/>
      <c r="G17" s="26"/>
      <c r="H17" s="30"/>
      <c r="I17" s="24"/>
      <c r="J17" s="24"/>
      <c r="K17" s="24"/>
      <c r="L17" s="24"/>
      <c r="M17" s="24"/>
    </row>
    <row r="18" spans="2:13" ht="15.75" x14ac:dyDescent="0.25">
      <c r="B18" s="77" t="s">
        <v>94</v>
      </c>
      <c r="C18" s="77"/>
      <c r="D18" s="61"/>
      <c r="E18" s="62"/>
      <c r="F18" s="63"/>
      <c r="G18" s="26" t="s">
        <v>98</v>
      </c>
      <c r="H18" s="30"/>
      <c r="I18" s="24"/>
      <c r="J18" s="24"/>
      <c r="K18" s="24"/>
      <c r="L18" s="24"/>
      <c r="M18" s="24"/>
    </row>
    <row r="19" spans="2:13" ht="15.75" x14ac:dyDescent="0.25">
      <c r="B19" s="76" t="s">
        <v>90</v>
      </c>
      <c r="C19" s="76"/>
      <c r="D19" s="61"/>
      <c r="E19" s="62"/>
      <c r="F19" s="63"/>
      <c r="G19" s="26"/>
      <c r="H19" s="30"/>
      <c r="I19" s="24"/>
      <c r="J19" s="24"/>
      <c r="K19" s="24"/>
      <c r="L19" s="24"/>
      <c r="M19" s="24"/>
    </row>
    <row r="20" spans="2:13" ht="15.75" x14ac:dyDescent="0.25">
      <c r="B20" s="75" t="s">
        <v>106</v>
      </c>
      <c r="C20" s="75"/>
      <c r="D20" s="67">
        <f>SUM(D12:F19)</f>
        <v>0</v>
      </c>
      <c r="E20" s="68"/>
      <c r="F20" s="69"/>
      <c r="G20" s="31"/>
      <c r="H20" s="30"/>
      <c r="I20" s="24"/>
      <c r="J20" s="24"/>
      <c r="K20" s="24"/>
      <c r="L20" s="24"/>
      <c r="M20" s="24"/>
    </row>
    <row r="21" spans="2:13" ht="15.75" x14ac:dyDescent="0.25">
      <c r="B21" s="78" t="s">
        <v>99</v>
      </c>
      <c r="C21" s="78"/>
      <c r="D21" s="78"/>
      <c r="E21" s="78"/>
      <c r="F21" s="78"/>
      <c r="G21" s="78"/>
      <c r="H21" s="30"/>
      <c r="I21" s="24"/>
      <c r="J21" s="24"/>
      <c r="K21" s="24"/>
      <c r="L21" s="24"/>
      <c r="M21" s="24"/>
    </row>
    <row r="22" spans="2:13" ht="15.75" x14ac:dyDescent="0.25">
      <c r="B22" s="29"/>
      <c r="C22" s="32"/>
      <c r="D22" s="29"/>
      <c r="E22" s="29"/>
      <c r="F22" s="29"/>
      <c r="G22" s="31"/>
      <c r="H22" s="30"/>
      <c r="I22" s="24"/>
      <c r="J22" s="24"/>
      <c r="K22" s="24"/>
      <c r="L22" s="24"/>
      <c r="M22" s="24"/>
    </row>
    <row r="23" spans="2:13" ht="15.75" x14ac:dyDescent="0.25">
      <c r="B23" s="55" t="s">
        <v>100</v>
      </c>
      <c r="C23" s="55"/>
      <c r="D23" s="55"/>
      <c r="E23" s="55"/>
      <c r="F23" s="55"/>
      <c r="G23" s="26"/>
      <c r="H23" s="30"/>
      <c r="I23" s="24"/>
      <c r="J23" s="24"/>
      <c r="K23" s="24"/>
      <c r="L23" s="24"/>
      <c r="M23" s="24"/>
    </row>
    <row r="24" spans="2:13" ht="15.75" x14ac:dyDescent="0.25">
      <c r="B24" s="55" t="s">
        <v>101</v>
      </c>
      <c r="C24" s="55"/>
      <c r="D24" s="55"/>
      <c r="E24" s="55"/>
      <c r="F24" s="55"/>
      <c r="G24" s="26"/>
      <c r="H24" s="30"/>
      <c r="I24" s="24"/>
      <c r="J24" s="24"/>
      <c r="K24" s="24"/>
      <c r="L24" s="24"/>
      <c r="M24" s="24"/>
    </row>
    <row r="25" spans="2:13" ht="15.75" x14ac:dyDescent="0.25">
      <c r="B25" s="55" t="s">
        <v>102</v>
      </c>
      <c r="C25" s="55"/>
      <c r="D25" s="55"/>
      <c r="E25" s="55"/>
      <c r="F25" s="55"/>
      <c r="G25" s="26"/>
      <c r="H25" s="30"/>
      <c r="I25" s="24"/>
      <c r="J25" s="24"/>
      <c r="K25" s="24"/>
      <c r="L25" s="24"/>
      <c r="M25" s="24"/>
    </row>
    <row r="26" spans="2:13" ht="15.75" x14ac:dyDescent="0.25">
      <c r="B26" s="64" t="s">
        <v>103</v>
      </c>
      <c r="C26" s="65"/>
      <c r="D26" s="65"/>
      <c r="E26" s="65"/>
      <c r="F26" s="66"/>
      <c r="G26" s="33">
        <f>IF(G23&gt;0,G24/G23,0)</f>
        <v>0</v>
      </c>
      <c r="H26" s="30"/>
      <c r="I26" s="24"/>
      <c r="J26" s="24"/>
      <c r="K26" s="24"/>
      <c r="L26" s="24"/>
      <c r="M26" s="24"/>
    </row>
    <row r="27" spans="2:13" ht="15.75" x14ac:dyDescent="0.25">
      <c r="B27" s="64" t="s">
        <v>104</v>
      </c>
      <c r="C27" s="65"/>
      <c r="D27" s="65"/>
      <c r="E27" s="65"/>
      <c r="F27" s="66"/>
      <c r="G27" s="33">
        <f>IF(G23&gt;0,G25/G23,0)</f>
        <v>0</v>
      </c>
      <c r="H27" s="30"/>
      <c r="I27" s="24"/>
      <c r="J27" s="24"/>
      <c r="K27" s="24"/>
      <c r="L27" s="24"/>
      <c r="M27" s="24"/>
    </row>
    <row r="28" spans="2:13" ht="15.75" x14ac:dyDescent="0.25">
      <c r="B28" s="35"/>
      <c r="C28" s="35"/>
      <c r="D28" s="35"/>
      <c r="E28" s="35"/>
      <c r="F28" s="35"/>
      <c r="G28" s="36"/>
      <c r="H28" s="30"/>
      <c r="I28" s="24"/>
      <c r="J28" s="24"/>
      <c r="K28" s="24"/>
      <c r="L28" s="24"/>
      <c r="M28" s="24"/>
    </row>
    <row r="29" spans="2:13" ht="15.75" x14ac:dyDescent="0.25">
      <c r="B29" s="70" t="s">
        <v>107</v>
      </c>
      <c r="C29" s="70"/>
      <c r="D29" s="70"/>
      <c r="E29" s="70"/>
      <c r="F29" s="70"/>
      <c r="G29" s="37"/>
      <c r="H29" s="30"/>
      <c r="I29" s="24"/>
      <c r="J29" s="24"/>
      <c r="K29" s="24"/>
      <c r="L29" s="24"/>
      <c r="M29" s="24"/>
    </row>
    <row r="30" spans="2:13" ht="15.75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ht="15.75" x14ac:dyDescent="0.25">
      <c r="B31" s="46" t="s">
        <v>108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2:13" ht="15.75" thickBot="1" x14ac:dyDescent="0.3"/>
    <row r="33" spans="1:13" ht="79.5" thickBot="1" x14ac:dyDescent="0.3">
      <c r="B33" s="2" t="s">
        <v>1</v>
      </c>
      <c r="C33" s="3" t="s">
        <v>120</v>
      </c>
      <c r="D33" s="3" t="s">
        <v>2</v>
      </c>
      <c r="E33" s="3" t="s">
        <v>3</v>
      </c>
      <c r="F33" s="3" t="s">
        <v>4</v>
      </c>
      <c r="G33" s="3" t="s">
        <v>5</v>
      </c>
      <c r="H33" s="3" t="s">
        <v>6</v>
      </c>
      <c r="I33" s="3" t="s">
        <v>7</v>
      </c>
      <c r="J33" s="3" t="s">
        <v>8</v>
      </c>
      <c r="K33" s="3" t="s">
        <v>9</v>
      </c>
    </row>
    <row r="34" spans="1:13" ht="63.75" thickBot="1" x14ac:dyDescent="0.3">
      <c r="B34" s="4">
        <v>1</v>
      </c>
      <c r="C34" s="5" t="s">
        <v>121</v>
      </c>
      <c r="D34" s="5" t="s">
        <v>10</v>
      </c>
      <c r="E34" s="5">
        <v>2.5</v>
      </c>
      <c r="F34" s="5" t="s">
        <v>11</v>
      </c>
      <c r="G34" s="8">
        <v>250000</v>
      </c>
      <c r="H34" s="5" t="s">
        <v>12</v>
      </c>
      <c r="I34" s="5" t="s">
        <v>13</v>
      </c>
      <c r="J34" s="5">
        <v>2027</v>
      </c>
      <c r="K34" s="5" t="s">
        <v>14</v>
      </c>
    </row>
    <row r="35" spans="1:13" ht="79.5" thickBot="1" x14ac:dyDescent="0.3">
      <c r="B35" s="4">
        <v>2</v>
      </c>
      <c r="C35" s="5" t="s">
        <v>121</v>
      </c>
      <c r="D35" s="5" t="s">
        <v>15</v>
      </c>
      <c r="E35" s="5">
        <v>1</v>
      </c>
      <c r="F35" s="5" t="s">
        <v>16</v>
      </c>
      <c r="G35" s="8">
        <v>70000</v>
      </c>
      <c r="H35" s="5" t="s">
        <v>24</v>
      </c>
      <c r="I35" s="5" t="s">
        <v>17</v>
      </c>
      <c r="J35" s="5">
        <v>2025</v>
      </c>
      <c r="K35" s="5" t="s">
        <v>18</v>
      </c>
    </row>
    <row r="36" spans="1:13" ht="63.75" thickBot="1" x14ac:dyDescent="0.3">
      <c r="B36" s="4">
        <v>3</v>
      </c>
      <c r="C36" s="5" t="s">
        <v>121</v>
      </c>
      <c r="D36" s="5" t="s">
        <v>19</v>
      </c>
      <c r="E36" s="5">
        <v>1</v>
      </c>
      <c r="F36" s="5" t="s">
        <v>16</v>
      </c>
      <c r="G36" s="8">
        <v>120000</v>
      </c>
      <c r="H36" s="5" t="s">
        <v>20</v>
      </c>
      <c r="I36" s="5" t="s">
        <v>21</v>
      </c>
      <c r="J36" s="5">
        <v>2030</v>
      </c>
      <c r="K36" s="5" t="s">
        <v>22</v>
      </c>
    </row>
    <row r="37" spans="1:13" ht="16.5" thickBot="1" x14ac:dyDescent="0.3">
      <c r="B37" s="47" t="s">
        <v>23</v>
      </c>
      <c r="C37" s="48"/>
      <c r="D37" s="48"/>
      <c r="E37" s="49"/>
      <c r="F37" s="71">
        <f>SUM(G34:G36)</f>
        <v>440000</v>
      </c>
      <c r="G37" s="72"/>
      <c r="H37" s="5"/>
      <c r="I37" s="5"/>
      <c r="J37" s="5"/>
    </row>
    <row r="38" spans="1:13" ht="15.75" x14ac:dyDescent="0.25">
      <c r="B38" s="39"/>
      <c r="C38" s="39"/>
      <c r="D38" s="39"/>
      <c r="E38" s="39"/>
      <c r="F38" s="40"/>
      <c r="G38" s="41"/>
      <c r="H38" s="41"/>
      <c r="I38" s="41"/>
      <c r="J38" s="41"/>
    </row>
    <row r="39" spans="1:13" ht="15.75" x14ac:dyDescent="0.25">
      <c r="B39" s="39"/>
      <c r="C39" s="39"/>
      <c r="D39" s="39"/>
      <c r="E39" s="39"/>
      <c r="F39" s="40"/>
      <c r="G39" s="41"/>
      <c r="H39" s="41"/>
      <c r="I39" s="41"/>
      <c r="J39" s="41"/>
    </row>
    <row r="40" spans="1:13" ht="15.75" x14ac:dyDescent="0.25">
      <c r="B40" s="39"/>
      <c r="C40" s="39"/>
      <c r="D40" s="39"/>
      <c r="E40" s="39"/>
      <c r="F40" s="40"/>
      <c r="G40" s="41"/>
      <c r="H40" s="41"/>
      <c r="I40" s="41"/>
      <c r="J40" s="41"/>
    </row>
    <row r="41" spans="1:13" ht="21" x14ac:dyDescent="0.35">
      <c r="A41" s="38" t="s">
        <v>111</v>
      </c>
      <c r="B41" s="39"/>
      <c r="C41" s="39"/>
      <c r="D41" s="39"/>
      <c r="E41" s="39"/>
      <c r="F41" s="40"/>
      <c r="G41" s="41"/>
      <c r="H41" s="41"/>
      <c r="I41" s="41"/>
      <c r="J41" s="41"/>
    </row>
    <row r="42" spans="1:13" ht="15.75" x14ac:dyDescent="0.25">
      <c r="B42" s="39"/>
      <c r="C42" s="39"/>
      <c r="D42" s="39"/>
      <c r="E42" s="39"/>
      <c r="F42" s="40"/>
      <c r="G42" s="41"/>
      <c r="H42" s="41"/>
      <c r="I42" s="41"/>
      <c r="J42" s="41"/>
    </row>
    <row r="43" spans="1:13" ht="15.75" x14ac:dyDescent="0.25">
      <c r="B43" s="24" t="s">
        <v>110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5.75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ht="15.75" x14ac:dyDescent="0.25">
      <c r="B45" s="55" t="s">
        <v>112</v>
      </c>
      <c r="C45" s="55"/>
      <c r="D45" s="55"/>
      <c r="E45" s="55"/>
      <c r="F45" s="55"/>
      <c r="G45" s="55"/>
      <c r="H45" s="28"/>
      <c r="I45" s="24"/>
      <c r="J45" s="24"/>
      <c r="K45" s="24"/>
      <c r="L45" s="24"/>
      <c r="M45" s="24"/>
    </row>
    <row r="46" spans="1:13" ht="15.75" x14ac:dyDescent="0.25">
      <c r="B46" s="55" t="s">
        <v>113</v>
      </c>
      <c r="C46" s="55"/>
      <c r="D46" s="55"/>
      <c r="E46" s="55"/>
      <c r="F46" s="55"/>
      <c r="G46" s="55"/>
      <c r="H46" s="28"/>
      <c r="I46" s="24"/>
      <c r="J46" s="24"/>
      <c r="K46" s="24"/>
      <c r="L46" s="24"/>
      <c r="M46" s="24"/>
    </row>
    <row r="47" spans="1:13" ht="15.75" x14ac:dyDescent="0.25">
      <c r="B47" s="56" t="s">
        <v>89</v>
      </c>
      <c r="C47" s="56"/>
      <c r="D47" s="56"/>
      <c r="E47" s="56"/>
      <c r="F47" s="56"/>
      <c r="G47" s="56"/>
      <c r="H47" s="34">
        <f>IF(H45&gt;0,H46/H45,0)</f>
        <v>0</v>
      </c>
      <c r="I47" s="24"/>
      <c r="J47" s="24"/>
      <c r="K47" s="24"/>
      <c r="L47" s="24"/>
      <c r="M47" s="24"/>
    </row>
    <row r="48" spans="1:13" ht="15.75" x14ac:dyDescent="0.25">
      <c r="B48" s="29"/>
      <c r="C48" s="29"/>
      <c r="D48" s="29"/>
      <c r="E48" s="29"/>
      <c r="F48" s="29"/>
      <c r="G48" s="29"/>
      <c r="H48" s="30"/>
      <c r="I48" s="24"/>
      <c r="J48" s="24"/>
      <c r="K48" s="24"/>
      <c r="L48" s="24"/>
      <c r="M48" s="24"/>
    </row>
    <row r="49" spans="2:13" ht="15.75" x14ac:dyDescent="0.25">
      <c r="B49" s="29"/>
      <c r="C49" s="32"/>
      <c r="D49" s="29"/>
      <c r="E49" s="29"/>
      <c r="F49" s="29"/>
      <c r="G49" s="31"/>
      <c r="H49" s="30"/>
      <c r="I49" s="24"/>
      <c r="J49" s="24"/>
      <c r="K49" s="24"/>
      <c r="L49" s="24"/>
      <c r="M49" s="24"/>
    </row>
    <row r="50" spans="2:13" ht="15.75" x14ac:dyDescent="0.25">
      <c r="B50" s="55" t="s">
        <v>100</v>
      </c>
      <c r="C50" s="55"/>
      <c r="D50" s="55"/>
      <c r="E50" s="55"/>
      <c r="F50" s="55"/>
      <c r="G50" s="26"/>
      <c r="H50" s="30"/>
      <c r="I50" s="24"/>
      <c r="J50" s="24"/>
      <c r="K50" s="24"/>
      <c r="L50" s="24"/>
      <c r="M50" s="24"/>
    </row>
    <row r="51" spans="2:13" ht="15.75" x14ac:dyDescent="0.25">
      <c r="B51" s="55" t="s">
        <v>114</v>
      </c>
      <c r="C51" s="55"/>
      <c r="D51" s="55"/>
      <c r="E51" s="55"/>
      <c r="F51" s="55"/>
      <c r="G51" s="26"/>
      <c r="H51" s="30"/>
      <c r="I51" s="24"/>
      <c r="J51" s="24"/>
      <c r="K51" s="24"/>
      <c r="L51" s="24"/>
      <c r="M51" s="24"/>
    </row>
    <row r="52" spans="2:13" ht="15.75" x14ac:dyDescent="0.25">
      <c r="B52" s="55" t="s">
        <v>115</v>
      </c>
      <c r="C52" s="55"/>
      <c r="D52" s="55"/>
      <c r="E52" s="55"/>
      <c r="F52" s="55"/>
      <c r="G52" s="26"/>
      <c r="H52" s="30"/>
      <c r="I52" s="24"/>
      <c r="J52" s="24"/>
      <c r="K52" s="24"/>
      <c r="L52" s="24"/>
      <c r="M52" s="24"/>
    </row>
    <row r="53" spans="2:13" ht="15.75" x14ac:dyDescent="0.25">
      <c r="B53" s="64" t="s">
        <v>116</v>
      </c>
      <c r="C53" s="65"/>
      <c r="D53" s="65"/>
      <c r="E53" s="65"/>
      <c r="F53" s="66"/>
      <c r="G53" s="33">
        <f>IF(G50&gt;0,G51/G50,0)</f>
        <v>0</v>
      </c>
      <c r="H53" s="30"/>
      <c r="I53" s="24"/>
      <c r="J53" s="24"/>
      <c r="K53" s="24"/>
      <c r="L53" s="24"/>
      <c r="M53" s="24"/>
    </row>
    <row r="54" spans="2:13" ht="15.75" x14ac:dyDescent="0.25">
      <c r="B54" s="64" t="s">
        <v>117</v>
      </c>
      <c r="C54" s="65"/>
      <c r="D54" s="65"/>
      <c r="E54" s="65"/>
      <c r="F54" s="66"/>
      <c r="G54" s="33">
        <f>IF(G50&gt;0,G52/G50,0)</f>
        <v>0</v>
      </c>
      <c r="H54" s="30"/>
      <c r="I54" s="24"/>
      <c r="J54" s="24"/>
      <c r="K54" s="24"/>
      <c r="L54" s="24"/>
      <c r="M54" s="24"/>
    </row>
    <row r="55" spans="2:13" ht="15.75" x14ac:dyDescent="0.25">
      <c r="B55" s="35"/>
      <c r="C55" s="35"/>
      <c r="D55" s="35"/>
      <c r="E55" s="35"/>
      <c r="F55" s="35"/>
      <c r="G55" s="36"/>
      <c r="H55" s="30"/>
      <c r="I55" s="24"/>
      <c r="J55" s="24"/>
      <c r="K55" s="24"/>
      <c r="L55" s="24"/>
      <c r="M55" s="24"/>
    </row>
    <row r="56" spans="2:13" ht="15.75" x14ac:dyDescent="0.25">
      <c r="B56" s="79" t="s">
        <v>107</v>
      </c>
      <c r="C56" s="80"/>
      <c r="D56" s="80"/>
      <c r="E56" s="80"/>
      <c r="F56" s="81"/>
      <c r="G56" s="37">
        <f>G29</f>
        <v>0</v>
      </c>
      <c r="H56" s="30"/>
      <c r="I56" s="24"/>
      <c r="J56" s="24"/>
      <c r="K56" s="24"/>
      <c r="L56" s="24"/>
      <c r="M56" s="24"/>
    </row>
    <row r="58" spans="2:13" ht="15.75" x14ac:dyDescent="0.25">
      <c r="B58" s="53" t="s">
        <v>25</v>
      </c>
      <c r="C58" s="53"/>
      <c r="D58" s="53"/>
      <c r="E58" s="53"/>
      <c r="F58" s="53"/>
      <c r="G58" s="53"/>
    </row>
    <row r="59" spans="2:13" ht="16.5" thickBot="1" x14ac:dyDescent="0.3">
      <c r="B59" s="6"/>
      <c r="C59" s="6"/>
      <c r="D59" s="6"/>
      <c r="E59" s="6"/>
      <c r="F59" s="6"/>
      <c r="G59" s="6"/>
    </row>
    <row r="60" spans="2:13" ht="79.5" thickBot="1" x14ac:dyDescent="0.3">
      <c r="B60" s="2" t="s">
        <v>1</v>
      </c>
      <c r="C60" s="3" t="s">
        <v>85</v>
      </c>
      <c r="D60" s="3" t="s">
        <v>26</v>
      </c>
      <c r="E60" s="3" t="s">
        <v>2</v>
      </c>
      <c r="F60" s="3" t="s">
        <v>3</v>
      </c>
      <c r="G60" s="3" t="s">
        <v>4</v>
      </c>
      <c r="H60" s="3" t="s">
        <v>5</v>
      </c>
      <c r="I60" s="3" t="s">
        <v>6</v>
      </c>
      <c r="J60" s="3" t="s">
        <v>7</v>
      </c>
      <c r="K60" s="3" t="s">
        <v>8</v>
      </c>
      <c r="L60" s="3" t="s">
        <v>9</v>
      </c>
    </row>
    <row r="61" spans="2:13" ht="79.5" thickBot="1" x14ac:dyDescent="0.3">
      <c r="B61" s="4">
        <v>1</v>
      </c>
      <c r="C61" s="5" t="s">
        <v>121</v>
      </c>
      <c r="D61" s="5" t="s">
        <v>27</v>
      </c>
      <c r="E61" s="5" t="s">
        <v>28</v>
      </c>
      <c r="F61" s="5">
        <v>4.5</v>
      </c>
      <c r="G61" s="5" t="s">
        <v>11</v>
      </c>
      <c r="H61" s="8">
        <v>750000</v>
      </c>
      <c r="I61" s="5" t="s">
        <v>29</v>
      </c>
      <c r="J61" s="5" t="s">
        <v>123</v>
      </c>
      <c r="K61" s="5">
        <v>2024</v>
      </c>
      <c r="L61" s="5" t="s">
        <v>30</v>
      </c>
    </row>
    <row r="62" spans="2:13" ht="111" thickBot="1" x14ac:dyDescent="0.3">
      <c r="B62" s="4">
        <v>2</v>
      </c>
      <c r="C62" s="5" t="s">
        <v>121</v>
      </c>
      <c r="D62" s="5" t="s">
        <v>27</v>
      </c>
      <c r="E62" s="5" t="s">
        <v>31</v>
      </c>
      <c r="F62" s="5">
        <v>1</v>
      </c>
      <c r="G62" s="5" t="s">
        <v>16</v>
      </c>
      <c r="H62" s="8">
        <v>1200000</v>
      </c>
      <c r="I62" s="5" t="s">
        <v>32</v>
      </c>
      <c r="J62" s="5" t="s">
        <v>17</v>
      </c>
      <c r="K62" s="5">
        <v>2023</v>
      </c>
      <c r="L62" s="5" t="s">
        <v>33</v>
      </c>
    </row>
    <row r="63" spans="2:13" ht="16.5" thickBot="1" x14ac:dyDescent="0.3">
      <c r="B63" s="50" t="s">
        <v>23</v>
      </c>
      <c r="C63" s="51"/>
      <c r="D63" s="51"/>
      <c r="E63" s="51"/>
      <c r="F63" s="52"/>
      <c r="G63" s="73">
        <f>SUM(H61:H62)</f>
        <v>1950000</v>
      </c>
      <c r="H63" s="74"/>
      <c r="I63" s="5"/>
      <c r="J63" s="5"/>
      <c r="K63" s="5"/>
    </row>
    <row r="64" spans="2:13" ht="15.75" x14ac:dyDescent="0.25">
      <c r="B64" s="54" t="s">
        <v>34</v>
      </c>
      <c r="C64" s="54"/>
      <c r="D64" s="54"/>
      <c r="E64" s="54"/>
      <c r="F64" s="54"/>
      <c r="G64" s="54"/>
      <c r="H64" s="54"/>
      <c r="I64" s="54"/>
      <c r="J64" s="54"/>
      <c r="K64" s="54"/>
    </row>
    <row r="67" spans="3:7" ht="18.75" x14ac:dyDescent="0.3">
      <c r="C67" s="44" t="s">
        <v>38</v>
      </c>
      <c r="D67" s="44"/>
      <c r="E67" s="44"/>
      <c r="F67" s="44"/>
      <c r="G67" s="7">
        <f>G63+F37</f>
        <v>2390000</v>
      </c>
    </row>
  </sheetData>
  <sortState xmlns:xlrd2="http://schemas.microsoft.com/office/spreadsheetml/2017/richdata2" ref="C13:F19">
    <sortCondition ref="C13:C19"/>
  </sortState>
  <mergeCells count="48">
    <mergeCell ref="G63:H6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G21"/>
    <mergeCell ref="B52:F52"/>
    <mergeCell ref="B53:F53"/>
    <mergeCell ref="B54:F54"/>
    <mergeCell ref="B56:F56"/>
    <mergeCell ref="B50:F50"/>
    <mergeCell ref="B51:F51"/>
    <mergeCell ref="B45:G45"/>
    <mergeCell ref="B46:G46"/>
    <mergeCell ref="B47:G47"/>
    <mergeCell ref="B26:F26"/>
    <mergeCell ref="B27:F27"/>
    <mergeCell ref="D20:F20"/>
    <mergeCell ref="B29:F29"/>
    <mergeCell ref="F37:G37"/>
    <mergeCell ref="D17:F17"/>
    <mergeCell ref="D18:F18"/>
    <mergeCell ref="D19:F19"/>
    <mergeCell ref="B23:F23"/>
    <mergeCell ref="B25:F25"/>
    <mergeCell ref="B24:F24"/>
    <mergeCell ref="C67:F67"/>
    <mergeCell ref="B1:M1"/>
    <mergeCell ref="B31:M31"/>
    <mergeCell ref="B37:E37"/>
    <mergeCell ref="B63:F63"/>
    <mergeCell ref="B58:G58"/>
    <mergeCell ref="B64:K64"/>
    <mergeCell ref="B7:G7"/>
    <mergeCell ref="B8:G8"/>
    <mergeCell ref="B9:G9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scale="54" orientation="landscape" verticalDpi="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9"/>
  <sheetViews>
    <sheetView zoomScale="70" zoomScaleNormal="70" workbookViewId="0">
      <selection activeCell="K34" sqref="K34"/>
    </sheetView>
  </sheetViews>
  <sheetFormatPr defaultRowHeight="15" x14ac:dyDescent="0.25"/>
  <cols>
    <col min="3" max="3" width="22.5703125" customWidth="1"/>
    <col min="4" max="4" width="23.85546875" customWidth="1"/>
    <col min="5" max="5" width="20.28515625" customWidth="1"/>
    <col min="6" max="6" width="14" customWidth="1"/>
    <col min="7" max="7" width="23" customWidth="1"/>
    <col min="8" max="8" width="29.7109375" customWidth="1"/>
    <col min="9" max="9" width="14" customWidth="1"/>
    <col min="10" max="10" width="33" customWidth="1"/>
    <col min="11" max="11" width="21.5703125" customWidth="1"/>
    <col min="12" max="12" width="13.140625" customWidth="1"/>
    <col min="13" max="13" width="14.5703125" customWidth="1"/>
    <col min="14" max="14" width="20.140625" customWidth="1"/>
    <col min="15" max="15" width="16.85546875" customWidth="1"/>
    <col min="16" max="16" width="12.28515625" customWidth="1"/>
  </cols>
  <sheetData>
    <row r="1" spans="2:17" ht="23.25" x14ac:dyDescent="0.25">
      <c r="B1" s="85" t="s">
        <v>118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3" spans="2:17" ht="15.75" x14ac:dyDescent="0.25">
      <c r="B3" s="16" t="s">
        <v>35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7" ht="15.75" x14ac:dyDescent="0.25">
      <c r="B4" s="86" t="s">
        <v>1</v>
      </c>
      <c r="C4" s="57" t="s">
        <v>55</v>
      </c>
      <c r="D4" s="57"/>
      <c r="E4" s="57"/>
      <c r="F4" s="57"/>
      <c r="G4" s="57"/>
      <c r="H4" s="57"/>
      <c r="I4" s="57"/>
      <c r="J4" s="57"/>
      <c r="K4" s="58" t="s">
        <v>59</v>
      </c>
      <c r="L4" s="59"/>
      <c r="M4" s="59"/>
      <c r="N4" s="59"/>
      <c r="O4" s="60"/>
    </row>
    <row r="5" spans="2:17" ht="63" x14ac:dyDescent="0.25">
      <c r="B5" s="86"/>
      <c r="C5" s="12" t="s">
        <v>85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7" t="s">
        <v>56</v>
      </c>
      <c r="M5" s="17" t="s">
        <v>58</v>
      </c>
      <c r="N5" s="17" t="s">
        <v>60</v>
      </c>
      <c r="O5" s="17" t="s">
        <v>61</v>
      </c>
      <c r="P5" s="17" t="s">
        <v>57</v>
      </c>
    </row>
    <row r="6" spans="2:17" ht="48" thickBot="1" x14ac:dyDescent="0.3">
      <c r="B6" s="4">
        <v>1</v>
      </c>
      <c r="C6" s="5" t="s">
        <v>121</v>
      </c>
      <c r="D6" s="5" t="s">
        <v>10</v>
      </c>
      <c r="E6" s="5">
        <v>2.5</v>
      </c>
      <c r="F6" s="5" t="s">
        <v>11</v>
      </c>
      <c r="G6" s="8">
        <v>250000</v>
      </c>
      <c r="H6" s="5" t="s">
        <v>12</v>
      </c>
      <c r="I6" s="5" t="s">
        <v>13</v>
      </c>
      <c r="J6" s="5">
        <v>2027</v>
      </c>
      <c r="K6" s="10" t="s">
        <v>14</v>
      </c>
      <c r="L6" s="19">
        <v>2024</v>
      </c>
      <c r="M6" s="20">
        <v>2025</v>
      </c>
      <c r="N6" s="19">
        <v>2025</v>
      </c>
      <c r="O6" s="19">
        <v>2025</v>
      </c>
      <c r="P6" s="19">
        <v>2026</v>
      </c>
    </row>
    <row r="7" spans="2:17" ht="48" thickBot="1" x14ac:dyDescent="0.3">
      <c r="B7" s="4">
        <v>2</v>
      </c>
      <c r="C7" s="5" t="s">
        <v>121</v>
      </c>
      <c r="D7" s="5" t="s">
        <v>15</v>
      </c>
      <c r="E7" s="5">
        <v>1</v>
      </c>
      <c r="F7" s="5" t="s">
        <v>16</v>
      </c>
      <c r="G7" s="8">
        <v>70000</v>
      </c>
      <c r="H7" s="5" t="s">
        <v>37</v>
      </c>
      <c r="I7" s="5" t="s">
        <v>17</v>
      </c>
      <c r="J7" s="5">
        <v>2025</v>
      </c>
      <c r="K7" s="10" t="s">
        <v>18</v>
      </c>
      <c r="L7" s="19">
        <v>2023</v>
      </c>
      <c r="M7" s="19">
        <v>2024</v>
      </c>
      <c r="N7" s="19">
        <v>2024</v>
      </c>
      <c r="O7" s="19">
        <v>2024</v>
      </c>
      <c r="P7" s="19">
        <v>2025</v>
      </c>
    </row>
    <row r="8" spans="2:17" ht="16.5" thickBot="1" x14ac:dyDescent="0.3">
      <c r="B8" s="50" t="s">
        <v>40</v>
      </c>
      <c r="C8" s="51"/>
      <c r="D8" s="51"/>
      <c r="E8" s="52"/>
      <c r="F8" s="9">
        <f>SUM(G6:G7)</f>
        <v>320000</v>
      </c>
      <c r="G8" s="5"/>
      <c r="H8" s="5"/>
      <c r="I8" s="5"/>
      <c r="J8" s="5"/>
    </row>
    <row r="9" spans="2:17" ht="15.75" x14ac:dyDescent="0.25">
      <c r="B9" s="54" t="s">
        <v>36</v>
      </c>
      <c r="C9" s="54"/>
      <c r="D9" s="54"/>
      <c r="E9" s="54"/>
      <c r="F9" s="54"/>
      <c r="G9" s="54"/>
      <c r="H9" s="54"/>
      <c r="I9" s="54"/>
    </row>
    <row r="12" spans="2:17" ht="15.75" x14ac:dyDescent="0.25">
      <c r="B12" s="46" t="s">
        <v>39</v>
      </c>
      <c r="C12" s="46"/>
      <c r="D12" s="46"/>
      <c r="E12" s="46"/>
      <c r="F12" s="46"/>
      <c r="G12" s="46"/>
      <c r="H12" s="46"/>
      <c r="I12" s="46"/>
      <c r="J12" s="46"/>
    </row>
    <row r="13" spans="2:17" ht="15.75" x14ac:dyDescent="0.25">
      <c r="B13" s="86" t="s">
        <v>1</v>
      </c>
      <c r="C13" s="88" t="s">
        <v>55</v>
      </c>
      <c r="D13" s="88"/>
      <c r="E13" s="88"/>
      <c r="F13" s="88"/>
      <c r="G13" s="88"/>
      <c r="H13" s="88"/>
      <c r="I13" s="88"/>
      <c r="J13" s="88"/>
      <c r="K13" s="88"/>
      <c r="L13" s="58" t="s">
        <v>59</v>
      </c>
      <c r="M13" s="59"/>
      <c r="N13" s="59"/>
      <c r="O13" s="59"/>
      <c r="P13" s="60"/>
    </row>
    <row r="14" spans="2:17" ht="94.5" x14ac:dyDescent="0.25">
      <c r="B14" s="86"/>
      <c r="C14" s="12" t="s">
        <v>85</v>
      </c>
      <c r="D14" s="11" t="s">
        <v>26</v>
      </c>
      <c r="E14" s="11" t="s">
        <v>2</v>
      </c>
      <c r="F14" s="11" t="s">
        <v>3</v>
      </c>
      <c r="G14" s="11" t="s">
        <v>4</v>
      </c>
      <c r="H14" s="11" t="s">
        <v>5</v>
      </c>
      <c r="I14" s="11" t="s">
        <v>6</v>
      </c>
      <c r="J14" s="11" t="s">
        <v>7</v>
      </c>
      <c r="K14" s="11" t="s">
        <v>8</v>
      </c>
      <c r="L14" s="11" t="s">
        <v>9</v>
      </c>
      <c r="M14" s="17" t="s">
        <v>56</v>
      </c>
      <c r="N14" s="17" t="s">
        <v>58</v>
      </c>
      <c r="O14" s="17" t="s">
        <v>60</v>
      </c>
      <c r="P14" s="17" t="s">
        <v>61</v>
      </c>
      <c r="Q14" s="17" t="s">
        <v>57</v>
      </c>
    </row>
    <row r="15" spans="2:17" ht="79.5" thickBot="1" x14ac:dyDescent="0.3">
      <c r="B15" s="4">
        <v>1</v>
      </c>
      <c r="C15" s="27" t="s">
        <v>121</v>
      </c>
      <c r="D15" s="5" t="s">
        <v>27</v>
      </c>
      <c r="E15" s="5" t="s">
        <v>28</v>
      </c>
      <c r="F15" s="5">
        <v>4.5</v>
      </c>
      <c r="G15" s="5" t="s">
        <v>11</v>
      </c>
      <c r="H15" s="8">
        <v>750000</v>
      </c>
      <c r="I15" s="5" t="s">
        <v>29</v>
      </c>
      <c r="J15" s="5" t="s">
        <v>124</v>
      </c>
      <c r="K15" s="5">
        <v>2024</v>
      </c>
      <c r="L15" s="10" t="s">
        <v>30</v>
      </c>
      <c r="M15" s="18">
        <v>2022</v>
      </c>
      <c r="N15" s="18">
        <v>2022</v>
      </c>
      <c r="O15" s="18">
        <v>2022</v>
      </c>
      <c r="P15" s="18">
        <v>2023</v>
      </c>
      <c r="Q15" s="18">
        <v>2023</v>
      </c>
    </row>
    <row r="16" spans="2:17" ht="111" thickBot="1" x14ac:dyDescent="0.3">
      <c r="B16" s="4">
        <v>2</v>
      </c>
      <c r="C16" s="27" t="s">
        <v>121</v>
      </c>
      <c r="D16" s="5" t="s">
        <v>27</v>
      </c>
      <c r="E16" s="5" t="s">
        <v>31</v>
      </c>
      <c r="F16" s="5">
        <v>1</v>
      </c>
      <c r="G16" s="5" t="s">
        <v>16</v>
      </c>
      <c r="H16" s="8">
        <v>1200000</v>
      </c>
      <c r="I16" s="5" t="s">
        <v>32</v>
      </c>
      <c r="J16" s="5" t="s">
        <v>17</v>
      </c>
      <c r="K16" s="5">
        <v>2023</v>
      </c>
      <c r="L16" s="10" t="s">
        <v>33</v>
      </c>
      <c r="M16" s="18">
        <v>2022</v>
      </c>
      <c r="N16" s="18">
        <v>2022</v>
      </c>
      <c r="O16" s="18">
        <v>2023</v>
      </c>
      <c r="P16" s="18">
        <v>2023</v>
      </c>
      <c r="Q16" s="18">
        <v>2023</v>
      </c>
    </row>
    <row r="17" spans="2:16" ht="16.5" customHeight="1" thickBot="1" x14ac:dyDescent="0.3">
      <c r="B17" s="89" t="s">
        <v>41</v>
      </c>
      <c r="C17" s="90"/>
      <c r="D17" s="90"/>
      <c r="E17" s="90"/>
      <c r="F17" s="90"/>
      <c r="G17" s="90"/>
      <c r="H17" s="9">
        <f>SUM(H15:H16)</f>
        <v>1950000</v>
      </c>
      <c r="I17" s="5"/>
      <c r="J17" s="5"/>
      <c r="K17" s="5"/>
    </row>
    <row r="18" spans="2:16" ht="15.75" x14ac:dyDescent="0.25">
      <c r="C18" s="87" t="s">
        <v>34</v>
      </c>
      <c r="D18" s="87"/>
      <c r="E18" s="87"/>
      <c r="F18" s="87"/>
      <c r="G18" s="87"/>
      <c r="H18" s="87"/>
      <c r="I18" s="87"/>
      <c r="J18" s="87"/>
    </row>
    <row r="20" spans="2:16" ht="15.75" x14ac:dyDescent="0.25">
      <c r="B20" s="46" t="s">
        <v>42</v>
      </c>
      <c r="C20" s="46"/>
      <c r="D20" s="46"/>
      <c r="E20" s="46"/>
      <c r="F20" s="46"/>
      <c r="G20" s="46"/>
      <c r="H20" s="46"/>
      <c r="I20" s="46"/>
      <c r="J20" s="46"/>
    </row>
    <row r="21" spans="2:16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6" ht="15.75" x14ac:dyDescent="0.25">
      <c r="B22" s="86" t="s">
        <v>1</v>
      </c>
      <c r="C22" s="88" t="s">
        <v>55</v>
      </c>
      <c r="D22" s="88"/>
      <c r="E22" s="88"/>
      <c r="F22" s="88"/>
      <c r="G22" s="88"/>
      <c r="H22" s="88"/>
      <c r="I22" s="88"/>
      <c r="J22" s="88"/>
      <c r="K22" s="58" t="s">
        <v>59</v>
      </c>
      <c r="L22" s="59"/>
      <c r="M22" s="59"/>
      <c r="N22" s="59"/>
      <c r="O22" s="60"/>
    </row>
    <row r="23" spans="2:16" ht="63" x14ac:dyDescent="0.25">
      <c r="B23" s="86"/>
      <c r="C23" s="12" t="s">
        <v>85</v>
      </c>
      <c r="D23" s="11" t="s">
        <v>2</v>
      </c>
      <c r="E23" s="11" t="s">
        <v>5</v>
      </c>
      <c r="F23" s="83" t="s">
        <v>43</v>
      </c>
      <c r="G23" s="83"/>
      <c r="H23" s="11" t="s">
        <v>7</v>
      </c>
      <c r="I23" s="11" t="s">
        <v>8</v>
      </c>
      <c r="J23" s="83" t="s">
        <v>9</v>
      </c>
      <c r="K23" s="83"/>
      <c r="L23" s="17" t="s">
        <v>56</v>
      </c>
      <c r="M23" s="17" t="s">
        <v>58</v>
      </c>
      <c r="N23" s="17" t="s">
        <v>60</v>
      </c>
      <c r="O23" s="17" t="s">
        <v>82</v>
      </c>
      <c r="P23" s="17" t="s">
        <v>57</v>
      </c>
    </row>
    <row r="24" spans="2:16" ht="84.75" customHeight="1" x14ac:dyDescent="0.25">
      <c r="B24" s="11">
        <v>1</v>
      </c>
      <c r="C24" s="27" t="s">
        <v>121</v>
      </c>
      <c r="D24" s="11" t="s">
        <v>44</v>
      </c>
      <c r="E24" s="13">
        <v>150000</v>
      </c>
      <c r="F24" s="83" t="s">
        <v>45</v>
      </c>
      <c r="G24" s="83"/>
      <c r="H24" s="11" t="s">
        <v>46</v>
      </c>
      <c r="I24" s="11">
        <v>2024</v>
      </c>
      <c r="J24" s="83" t="s">
        <v>54</v>
      </c>
      <c r="K24" s="83"/>
      <c r="L24" s="18">
        <v>2022</v>
      </c>
      <c r="M24" s="18">
        <v>2022</v>
      </c>
      <c r="N24" s="18">
        <v>2022</v>
      </c>
      <c r="O24" s="18">
        <v>2023</v>
      </c>
      <c r="P24" s="18">
        <v>2023</v>
      </c>
    </row>
    <row r="25" spans="2:16" ht="73.5" customHeight="1" x14ac:dyDescent="0.25">
      <c r="B25" s="11">
        <v>2</v>
      </c>
      <c r="C25" s="27" t="s">
        <v>121</v>
      </c>
      <c r="D25" s="11" t="s">
        <v>47</v>
      </c>
      <c r="E25" s="13">
        <v>120000</v>
      </c>
      <c r="F25" s="83" t="s">
        <v>48</v>
      </c>
      <c r="G25" s="83"/>
      <c r="H25" s="11" t="s">
        <v>13</v>
      </c>
      <c r="I25" s="11">
        <v>2022</v>
      </c>
      <c r="J25" s="83"/>
      <c r="K25" s="83"/>
      <c r="L25" s="18" t="s">
        <v>83</v>
      </c>
      <c r="M25" s="18" t="s">
        <v>83</v>
      </c>
      <c r="N25" s="18">
        <v>2022</v>
      </c>
      <c r="O25" s="18">
        <v>2022</v>
      </c>
      <c r="P25" s="18">
        <v>2022</v>
      </c>
    </row>
    <row r="26" spans="2:16" ht="31.5" x14ac:dyDescent="0.25">
      <c r="B26" s="11">
        <v>3</v>
      </c>
      <c r="C26" s="27" t="s">
        <v>121</v>
      </c>
      <c r="D26" s="11" t="s">
        <v>49</v>
      </c>
      <c r="E26" s="13">
        <v>15000</v>
      </c>
      <c r="F26" s="83" t="s">
        <v>50</v>
      </c>
      <c r="G26" s="83"/>
      <c r="H26" s="11" t="s">
        <v>46</v>
      </c>
      <c r="I26" s="11">
        <v>2024</v>
      </c>
      <c r="J26" s="83" t="s">
        <v>84</v>
      </c>
      <c r="K26" s="83"/>
      <c r="L26" s="18">
        <v>2023</v>
      </c>
      <c r="M26" s="18">
        <v>2023</v>
      </c>
      <c r="N26" s="18">
        <v>2023</v>
      </c>
      <c r="O26" s="18" t="s">
        <v>71</v>
      </c>
      <c r="P26" s="18" t="s">
        <v>71</v>
      </c>
    </row>
    <row r="27" spans="2:16" ht="31.5" x14ac:dyDescent="0.25">
      <c r="B27" s="11">
        <v>4</v>
      </c>
      <c r="C27" s="27" t="s">
        <v>121</v>
      </c>
      <c r="D27" s="11" t="s">
        <v>51</v>
      </c>
      <c r="E27" s="13">
        <v>80000</v>
      </c>
      <c r="F27" s="83" t="s">
        <v>52</v>
      </c>
      <c r="G27" s="83"/>
      <c r="H27" s="11" t="s">
        <v>13</v>
      </c>
      <c r="I27" s="11">
        <v>2025</v>
      </c>
      <c r="J27" s="83"/>
      <c r="K27" s="83"/>
      <c r="L27" s="18" t="s">
        <v>71</v>
      </c>
      <c r="M27" s="18" t="s">
        <v>71</v>
      </c>
      <c r="N27" s="18" t="s">
        <v>71</v>
      </c>
      <c r="O27" s="18">
        <v>2024</v>
      </c>
      <c r="P27" s="18">
        <v>2024</v>
      </c>
    </row>
    <row r="28" spans="2:16" ht="15.75" x14ac:dyDescent="0.25">
      <c r="B28" s="11"/>
      <c r="C28" s="11"/>
      <c r="D28" s="14" t="s">
        <v>53</v>
      </c>
      <c r="E28" s="15">
        <f>SUM(E24:E27)</f>
        <v>365000</v>
      </c>
      <c r="F28" s="86"/>
      <c r="G28" s="86"/>
      <c r="H28" s="11"/>
      <c r="I28" s="11"/>
      <c r="J28" s="83"/>
      <c r="K28" s="83"/>
    </row>
    <row r="30" spans="2:16" ht="23.25" x14ac:dyDescent="0.25">
      <c r="B30" s="85" t="s">
        <v>119</v>
      </c>
      <c r="C30" s="85"/>
      <c r="D30" s="85"/>
      <c r="E30" s="85"/>
      <c r="F30" s="85"/>
      <c r="G30" s="85"/>
      <c r="H30" s="85"/>
      <c r="I30" s="85"/>
      <c r="J30" s="85"/>
    </row>
    <row r="31" spans="2:16" ht="15.75" x14ac:dyDescent="0.25">
      <c r="B31" s="86" t="s">
        <v>1</v>
      </c>
      <c r="C31" s="88" t="s">
        <v>55</v>
      </c>
      <c r="D31" s="88"/>
      <c r="E31" s="88"/>
      <c r="F31" s="88"/>
      <c r="G31" s="88"/>
      <c r="H31" s="88"/>
      <c r="I31" s="88"/>
      <c r="J31" s="88"/>
      <c r="K31" s="57" t="s">
        <v>59</v>
      </c>
      <c r="L31" s="57"/>
      <c r="M31" s="57"/>
      <c r="N31" s="57"/>
      <c r="O31" s="57"/>
    </row>
    <row r="32" spans="2:16" ht="63" x14ac:dyDescent="0.25">
      <c r="B32" s="86"/>
      <c r="C32" s="12" t="s">
        <v>85</v>
      </c>
      <c r="D32" s="11" t="s">
        <v>2</v>
      </c>
      <c r="E32" s="11" t="s">
        <v>3</v>
      </c>
      <c r="F32" s="11" t="s">
        <v>4</v>
      </c>
      <c r="G32" s="11" t="s">
        <v>5</v>
      </c>
      <c r="H32" s="11" t="s">
        <v>6</v>
      </c>
      <c r="I32" s="11" t="s">
        <v>7</v>
      </c>
      <c r="J32" s="11" t="s">
        <v>8</v>
      </c>
      <c r="K32" s="11" t="s">
        <v>62</v>
      </c>
      <c r="L32" s="17" t="s">
        <v>56</v>
      </c>
      <c r="M32" s="17" t="s">
        <v>58</v>
      </c>
      <c r="N32" s="17" t="s">
        <v>60</v>
      </c>
      <c r="O32" s="17" t="s">
        <v>61</v>
      </c>
      <c r="P32" s="17" t="s">
        <v>57</v>
      </c>
    </row>
    <row r="33" spans="2:16" ht="48" thickBot="1" x14ac:dyDescent="0.3">
      <c r="B33" s="4">
        <v>1</v>
      </c>
      <c r="C33" s="27" t="s">
        <v>121</v>
      </c>
      <c r="D33" s="5" t="s">
        <v>63</v>
      </c>
      <c r="E33" s="5">
        <v>650</v>
      </c>
      <c r="F33" s="5" t="s">
        <v>16</v>
      </c>
      <c r="G33" s="8">
        <v>65000</v>
      </c>
      <c r="H33" s="5" t="s">
        <v>64</v>
      </c>
      <c r="I33" s="5" t="s">
        <v>13</v>
      </c>
      <c r="J33" s="5">
        <v>2023</v>
      </c>
      <c r="K33" s="10"/>
      <c r="L33" s="18" t="s">
        <v>71</v>
      </c>
      <c r="M33" s="18" t="s">
        <v>71</v>
      </c>
      <c r="N33" s="18" t="s">
        <v>71</v>
      </c>
      <c r="O33" s="18" t="s">
        <v>71</v>
      </c>
      <c r="P33" s="18" t="s">
        <v>71</v>
      </c>
    </row>
    <row r="34" spans="2:16" ht="63.75" thickBot="1" x14ac:dyDescent="0.3">
      <c r="B34" s="4">
        <v>2</v>
      </c>
      <c r="C34" s="27" t="s">
        <v>121</v>
      </c>
      <c r="D34" s="5" t="s">
        <v>65</v>
      </c>
      <c r="E34" s="5">
        <v>5</v>
      </c>
      <c r="F34" s="5" t="s">
        <v>11</v>
      </c>
      <c r="G34" s="8">
        <v>1400000</v>
      </c>
      <c r="H34" s="5" t="s">
        <v>66</v>
      </c>
      <c r="I34" s="5" t="s">
        <v>67</v>
      </c>
      <c r="J34" s="5">
        <v>2025</v>
      </c>
      <c r="K34" s="10" t="s">
        <v>68</v>
      </c>
      <c r="L34" s="18">
        <v>2024</v>
      </c>
      <c r="M34" s="18">
        <v>2024</v>
      </c>
      <c r="N34" s="18">
        <v>2024</v>
      </c>
      <c r="O34" s="18">
        <v>2024</v>
      </c>
      <c r="P34" s="18">
        <v>2024</v>
      </c>
    </row>
    <row r="35" spans="2:16" ht="48" thickBot="1" x14ac:dyDescent="0.3">
      <c r="B35" s="4">
        <v>3</v>
      </c>
      <c r="C35" s="27" t="s">
        <v>121</v>
      </c>
      <c r="D35" s="5" t="s">
        <v>69</v>
      </c>
      <c r="E35" s="5">
        <v>2</v>
      </c>
      <c r="F35" s="5" t="s">
        <v>11</v>
      </c>
      <c r="G35" s="8">
        <v>800000</v>
      </c>
      <c r="H35" s="5" t="s">
        <v>70</v>
      </c>
      <c r="I35" s="5" t="s">
        <v>46</v>
      </c>
      <c r="J35" s="5">
        <v>2027</v>
      </c>
      <c r="K35" s="10"/>
      <c r="L35" s="18">
        <v>2024</v>
      </c>
      <c r="M35" s="18">
        <v>2025</v>
      </c>
      <c r="N35" s="18">
        <v>2025</v>
      </c>
      <c r="O35" s="18">
        <v>2026</v>
      </c>
      <c r="P35" s="18">
        <v>2026</v>
      </c>
    </row>
    <row r="36" spans="2:16" x14ac:dyDescent="0.25">
      <c r="C36" s="84" t="s">
        <v>86</v>
      </c>
      <c r="D36" s="84"/>
      <c r="E36" s="84"/>
      <c r="F36" s="21">
        <f>SUM(G33:G35)</f>
        <v>2265000</v>
      </c>
    </row>
    <row r="38" spans="2:16" ht="15.75" x14ac:dyDescent="0.25">
      <c r="C38" s="43" t="s">
        <v>125</v>
      </c>
    </row>
    <row r="39" spans="2:16" ht="36.75" customHeight="1" x14ac:dyDescent="0.25">
      <c r="C39" s="82" t="s">
        <v>126</v>
      </c>
      <c r="D39" s="82"/>
      <c r="E39" s="82"/>
      <c r="F39" s="82"/>
      <c r="G39" s="82"/>
      <c r="H39" s="82"/>
      <c r="I39" s="82"/>
      <c r="J39" s="82"/>
      <c r="K39" s="82"/>
    </row>
  </sheetData>
  <mergeCells count="34">
    <mergeCell ref="B13:B14"/>
    <mergeCell ref="C13:K13"/>
    <mergeCell ref="L13:P13"/>
    <mergeCell ref="K22:O22"/>
    <mergeCell ref="C22:J22"/>
    <mergeCell ref="B22:B23"/>
    <mergeCell ref="J23:K23"/>
    <mergeCell ref="B17:G17"/>
    <mergeCell ref="F23:G23"/>
    <mergeCell ref="B20:J20"/>
    <mergeCell ref="K31:O31"/>
    <mergeCell ref="C31:J31"/>
    <mergeCell ref="B31:B32"/>
    <mergeCell ref="B30:J30"/>
    <mergeCell ref="F25:G25"/>
    <mergeCell ref="F26:G26"/>
    <mergeCell ref="F27:G27"/>
    <mergeCell ref="F28:G28"/>
    <mergeCell ref="C39:K39"/>
    <mergeCell ref="F24:G24"/>
    <mergeCell ref="J24:K24"/>
    <mergeCell ref="C36:E36"/>
    <mergeCell ref="B1:M1"/>
    <mergeCell ref="B8:E8"/>
    <mergeCell ref="B9:I9"/>
    <mergeCell ref="B12:J12"/>
    <mergeCell ref="B4:B5"/>
    <mergeCell ref="C4:J4"/>
    <mergeCell ref="K4:O4"/>
    <mergeCell ref="J25:K25"/>
    <mergeCell ref="J26:K26"/>
    <mergeCell ref="J27:K27"/>
    <mergeCell ref="J28:K28"/>
    <mergeCell ref="C18:J18"/>
  </mergeCell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7"/>
  <sheetViews>
    <sheetView zoomScaleNormal="100" workbookViewId="0">
      <selection activeCell="D15" sqref="D15"/>
    </sheetView>
  </sheetViews>
  <sheetFormatPr defaultRowHeight="15" x14ac:dyDescent="0.25"/>
  <cols>
    <col min="3" max="3" width="20" customWidth="1"/>
    <col min="4" max="4" width="18.42578125" customWidth="1"/>
    <col min="5" max="5" width="14.7109375" customWidth="1"/>
    <col min="6" max="6" width="13.7109375" customWidth="1"/>
    <col min="7" max="7" width="14.5703125" customWidth="1"/>
    <col min="8" max="8" width="13.5703125" customWidth="1"/>
    <col min="9" max="9" width="14.42578125" customWidth="1"/>
    <col min="10" max="10" width="12.5703125" customWidth="1"/>
    <col min="12" max="12" width="12.28515625" customWidth="1"/>
    <col min="14" max="14" width="11.28515625" customWidth="1"/>
  </cols>
  <sheetData>
    <row r="2" spans="2:16" ht="18.75" x14ac:dyDescent="0.25">
      <c r="B2" s="45" t="s">
        <v>72</v>
      </c>
      <c r="C2" s="45"/>
      <c r="D2" s="45"/>
      <c r="E2" s="45"/>
      <c r="F2" s="45"/>
      <c r="G2" s="45"/>
      <c r="H2" s="45"/>
      <c r="I2" s="45"/>
      <c r="J2" s="45"/>
    </row>
    <row r="3" spans="2:16" ht="15.75" x14ac:dyDescent="0.25">
      <c r="B3" s="86" t="s">
        <v>1</v>
      </c>
      <c r="C3" s="88" t="s">
        <v>55</v>
      </c>
      <c r="D3" s="88"/>
      <c r="E3" s="88"/>
      <c r="F3" s="88"/>
      <c r="G3" s="88"/>
      <c r="H3" s="88"/>
      <c r="I3" s="88"/>
      <c r="J3" s="91"/>
      <c r="K3" s="57" t="s">
        <v>73</v>
      </c>
      <c r="L3" s="57"/>
      <c r="M3" s="57"/>
      <c r="N3" s="57"/>
      <c r="O3" s="57"/>
      <c r="P3" s="18"/>
    </row>
    <row r="4" spans="2:16" ht="78.75" x14ac:dyDescent="0.25">
      <c r="B4" s="86"/>
      <c r="C4" s="12" t="s">
        <v>85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42" t="s">
        <v>8</v>
      </c>
      <c r="K4" s="25" t="s">
        <v>62</v>
      </c>
      <c r="L4" s="17" t="s">
        <v>74</v>
      </c>
      <c r="M4" s="17" t="s">
        <v>76</v>
      </c>
      <c r="N4" s="17" t="s">
        <v>75</v>
      </c>
      <c r="O4" s="17" t="s">
        <v>77</v>
      </c>
      <c r="P4" s="18" t="s">
        <v>62</v>
      </c>
    </row>
    <row r="5" spans="2:16" ht="111" thickBot="1" x14ac:dyDescent="0.3">
      <c r="B5" s="4">
        <v>1</v>
      </c>
      <c r="C5" s="5" t="s">
        <v>121</v>
      </c>
      <c r="D5" s="5" t="s">
        <v>78</v>
      </c>
      <c r="E5" s="5">
        <v>2</v>
      </c>
      <c r="F5" s="5" t="s">
        <v>11</v>
      </c>
      <c r="G5" s="8">
        <v>150000</v>
      </c>
      <c r="H5" s="5" t="s">
        <v>79</v>
      </c>
      <c r="I5" s="5" t="s">
        <v>80</v>
      </c>
      <c r="J5" s="10">
        <v>2024</v>
      </c>
      <c r="K5" s="25" t="s">
        <v>81</v>
      </c>
      <c r="L5" s="22">
        <v>0.48</v>
      </c>
      <c r="M5" s="18">
        <v>2025</v>
      </c>
      <c r="N5" s="22">
        <v>0.15</v>
      </c>
      <c r="O5" s="18">
        <v>2025</v>
      </c>
      <c r="P5" s="18"/>
    </row>
    <row r="6" spans="2:16" ht="16.5" thickBot="1" x14ac:dyDescent="0.3">
      <c r="B6" s="4">
        <v>2</v>
      </c>
      <c r="C6" s="5"/>
      <c r="D6" s="5"/>
      <c r="E6" s="5"/>
      <c r="F6" s="5"/>
      <c r="G6" s="8"/>
      <c r="H6" s="5"/>
      <c r="I6" s="5"/>
      <c r="J6" s="10"/>
      <c r="K6" s="25"/>
      <c r="L6" s="18"/>
      <c r="M6" s="18"/>
      <c r="N6" s="18"/>
      <c r="O6" s="18"/>
      <c r="P6" s="18"/>
    </row>
    <row r="7" spans="2:16" ht="16.5" thickBot="1" x14ac:dyDescent="0.3">
      <c r="B7" s="4">
        <v>3</v>
      </c>
      <c r="C7" s="5"/>
      <c r="D7" s="5"/>
      <c r="E7" s="5"/>
      <c r="F7" s="5"/>
      <c r="G7" s="8"/>
      <c r="H7" s="5"/>
      <c r="I7" s="5"/>
      <c r="J7" s="10"/>
      <c r="K7" s="25"/>
      <c r="L7" s="18"/>
      <c r="M7" s="18"/>
      <c r="N7" s="18"/>
      <c r="O7" s="18"/>
      <c r="P7" s="18"/>
    </row>
  </sheetData>
  <mergeCells count="4">
    <mergeCell ref="B2:J2"/>
    <mergeCell ref="B3:B4"/>
    <mergeCell ref="C3:J3"/>
    <mergeCell ref="K3:O3"/>
  </mergeCells>
  <pageMargins left="0.7" right="0.7" top="0.75" bottom="0.75" header="0.3" footer="0.3"/>
  <pageSetup paperSize="9" scale="65" orientation="landscape" verticalDpi="0" r:id="rId1"/>
  <colBreaks count="1" manualBreakCount="1">
    <brk id="16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evaluare necesar</vt:lpstr>
      <vt:lpstr>plan de investitii</vt:lpstr>
      <vt:lpstr>investitii in derulare</vt:lpstr>
      <vt:lpstr>'investitii in derulare'!Print_Area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Silviu Lacatusu</dc:creator>
  <cp:lastModifiedBy>Silviu Lacatusu</cp:lastModifiedBy>
  <cp:lastPrinted>2022-08-11T12:09:25Z</cp:lastPrinted>
  <dcterms:created xsi:type="dcterms:W3CDTF">2022-07-27T13:17:14Z</dcterms:created>
  <dcterms:modified xsi:type="dcterms:W3CDTF">2022-08-17T07:02:48Z</dcterms:modified>
</cp:coreProperties>
</file>